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38" yWindow="163" windowWidth="14801" windowHeight="795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Лист1!$A$1:$M$104</definedName>
  </definedNames>
  <calcPr calcId="145621"/>
</workbook>
</file>

<file path=xl/calcChain.xml><?xml version="1.0" encoding="utf-8"?>
<calcChain xmlns="http://schemas.openxmlformats.org/spreadsheetml/2006/main">
  <c r="G96" i="1" l="1"/>
  <c r="L10" i="1"/>
  <c r="L47" i="1" l="1"/>
  <c r="L80" i="1" l="1"/>
  <c r="L22" i="1"/>
  <c r="K63" i="1"/>
  <c r="K7" i="1" s="1"/>
  <c r="K22" i="1"/>
  <c r="I7" i="1"/>
  <c r="H7" i="1"/>
  <c r="G103" i="1"/>
  <c r="G88" i="1"/>
  <c r="G80" i="1"/>
  <c r="J68" i="1"/>
  <c r="J47" i="1"/>
  <c r="J43" i="1"/>
  <c r="J39" i="1"/>
  <c r="J29" i="1"/>
  <c r="J22" i="1"/>
  <c r="J10" i="1"/>
  <c r="J7" i="1" s="1"/>
  <c r="L7" i="1"/>
  <c r="G47" i="1"/>
  <c r="G43" i="1"/>
  <c r="G7" i="1" l="1"/>
  <c r="G10" i="1"/>
  <c r="G22" i="1"/>
  <c r="G39" i="1"/>
  <c r="G18" i="1"/>
  <c r="G84" i="1"/>
  <c r="G68" i="1"/>
  <c r="G63" i="1"/>
  <c r="G59" i="1"/>
  <c r="G29" i="1"/>
</calcChain>
</file>

<file path=xl/sharedStrings.xml><?xml version="1.0" encoding="utf-8"?>
<sst xmlns="http://schemas.openxmlformats.org/spreadsheetml/2006/main" count="412" uniqueCount="86">
  <si>
    <t>Назва напряму діяльності (пріоритетні завдання)</t>
  </si>
  <si>
    <t>Відповідальні за виконання</t>
  </si>
  <si>
    <t>Орієнтовні обсяги фінансування за роками виконання, тис. грн</t>
  </si>
  <si>
    <t>Очікувані результати виконання заходів</t>
  </si>
  <si>
    <t>Усього</t>
  </si>
  <si>
    <t>УСЬОГО</t>
  </si>
  <si>
    <t>2017 – 2021</t>
  </si>
  <si>
    <t>Державний бюджет</t>
  </si>
  <si>
    <t>Покращення якості та доступності надання медичної допомоги населенню</t>
  </si>
  <si>
    <t>Обласний бюджет</t>
  </si>
  <si>
    <t>Інші джерела фінансування</t>
  </si>
  <si>
    <t>Забезпечення надання сучасної, якісної медичної допомоги населенню.</t>
  </si>
  <si>
    <r>
      <t xml:space="preserve">2017 </t>
    </r>
    <r>
      <rPr>
        <sz val="12"/>
        <rFont val="Arial Cyr"/>
        <charset val="204"/>
      </rPr>
      <t xml:space="preserve">– </t>
    </r>
    <r>
      <rPr>
        <sz val="12"/>
        <rFont val="Times New Roman"/>
        <family val="1"/>
        <charset val="204"/>
      </rPr>
      <t>2021</t>
    </r>
  </si>
  <si>
    <t>_</t>
  </si>
  <si>
    <t>Підвищення соціального рівня сімей</t>
  </si>
  <si>
    <t>Підвищення якості надання медичної  та соціальної допомоги населенню.</t>
  </si>
  <si>
    <t>Захист населення від інфекційних захворюваннь.</t>
  </si>
  <si>
    <t>Покращення поліативної допомоги населенню.</t>
  </si>
  <si>
    <t>№ з/п</t>
  </si>
  <si>
    <t>Удосконалення первинної медико - санітарної допомоги на засадах сімейної медицини.</t>
  </si>
  <si>
    <t>Удосконалення організації спеціалізованої та стаціонарної медичної допомоги.</t>
  </si>
  <si>
    <t>Забезпечення умов безпечного материнства, здорового дитинства та збереження репродуктивного здоров"я населення.</t>
  </si>
  <si>
    <t>Протидія поширенню  соціально - небезпечних хвороб (ВІЛ інфекції/СНІДу, туберкульозу та ін.)</t>
  </si>
  <si>
    <t xml:space="preserve"> Виконавчі комітети районних у місті  рад </t>
  </si>
  <si>
    <t xml:space="preserve">Зміст заходів Програми </t>
  </si>
  <si>
    <t>Джерела фінансуван-ня</t>
  </si>
  <si>
    <t>У межах коштів, передбачених у  обласному бюджеті</t>
  </si>
  <si>
    <t>За рахунок   інших джерел фінансування, не заборонених  чинним законодавством</t>
  </si>
  <si>
    <t>Згідно із Законом України "Про Державний бюджет України" на відповідний рік</t>
  </si>
  <si>
    <t>Згідно з Законом України "Про Державний бюджет України" на відповідний рік</t>
  </si>
  <si>
    <t xml:space="preserve">ПЕРЕЛІК 
завдань і заходів Програми </t>
  </si>
  <si>
    <t>У межах коштів, передбачених в  обласному бюджеті</t>
  </si>
  <si>
    <t xml:space="preserve">1.2. Проведення видатків за рахунок субвенції з обласного бюджету бюджетам міст, районів та об'єднаних територіальних громад на виконання доручень виборців депутатами обласної ради </t>
  </si>
  <si>
    <t>1.1. Подальший розвиток мережі структурних підрозділів центрів первинної медико - санітарної допомоги населенню - амбулаторій загальної практики - сімейної медицини</t>
  </si>
  <si>
    <t>1.3. Реалізація проектів-переможців конкурсу проектів місцевого розвитку"Громадський бюджет"</t>
  </si>
  <si>
    <t>2.1. Покращення матеріально - технічної бази всіх підрозділів лікувально - профілактичних закладів спеціалізованої та стаціонарної медичної допомоги та забезпечення ефективного використання обладнання</t>
  </si>
  <si>
    <t>2.3. Реалізація проектів-переможців конкурсу проектів місцевого розвитку"Громадський бюджет"</t>
  </si>
  <si>
    <t>3.1.Забезпечення дитячим харчуванням дітей з малозабезпечених сімей та дітей, народжених від ВІЛ інфікованих матерів</t>
  </si>
  <si>
    <t>3.2. Забезпечення лікувальним харчуванням  хворих на фенілкетонурію</t>
  </si>
  <si>
    <t>4.1. Забезпечення безкоштовними лікарськими засобами та  витратними матеріалами  хворих, в тому числі ,які отримують системний гемодіаліз та перитоніальний діаліз</t>
  </si>
  <si>
    <t>Зниження смертності онкохворих, хворих із захворюваннями крові, кровотворної та лімфатичної  тканин, рідкісними (орфанними) захворюваннями, з патологією нирок та іншими невиліковними хворобами</t>
  </si>
  <si>
    <t>Покращення забезпечення мешканців міста лікувальними засобами та виробами медичного призначення</t>
  </si>
  <si>
    <t>За рахунок інших джерел фінансування не заборонених чинним законодавством</t>
  </si>
  <si>
    <t>За рахунок   інших джерел фінансування не заборонених  чинним законодавством</t>
  </si>
  <si>
    <t xml:space="preserve">2.2. Проведення видатків за рахунок субвенції з обласного бюджету бюджетам міст, районів та об'єднаних територіальних громад на виконання доручень виборців депутатами обласної ради </t>
  </si>
  <si>
    <r>
      <rPr>
        <i/>
        <sz val="19"/>
        <rFont val="Times New Roman"/>
        <family val="1"/>
        <charset val="204"/>
      </rPr>
      <t xml:space="preserve">Продовження додатка 2 
</t>
    </r>
    <r>
      <rPr>
        <sz val="19"/>
        <rFont val="Times New Roman"/>
        <family val="1"/>
        <charset val="204"/>
      </rPr>
      <t xml:space="preserve">
</t>
    </r>
  </si>
  <si>
    <t>2.4. Надання субвенції з міського обласному бюджету на забезпечення роботи лікувально-профілактичних закладів міста, які надають медичну допомогу населенню</t>
  </si>
  <si>
    <r>
      <t xml:space="preserve">1.4. Надання фінансової підтримки  комунальним  некомерційним підприємствам </t>
    </r>
    <r>
      <rPr>
        <sz val="14"/>
        <rFont val="Calibri"/>
        <family val="2"/>
        <charset val="204"/>
      </rPr>
      <t>„</t>
    </r>
    <r>
      <rPr>
        <sz val="14"/>
        <rFont val="Times New Roman"/>
        <family val="1"/>
        <charset val="204"/>
      </rPr>
      <t>Центр первинної медико-санітарної допомоги” №№1,2,3,4,5,6,7 Криворізь-кої міської ради на інші захо-ди</t>
    </r>
  </si>
  <si>
    <t>Управління охорони здоров’я виконкому Криворізької міської ради, комунальні некомерційні підприємства „Центр первинної медико-санітарної допомоги” №№1,2,3,4,5, 6,7 Криворізької міської ради</t>
  </si>
  <si>
    <t>Управління охорони здоров’я виконкому Криворізької міської ради, комунальні некомерційні підприємства „Центр первинної медико-санітарної допомоги” №№1,2,3,4,5, 6,7 Криворізької міської ради; благодійні організації, інститути громадянського суспільства, фізичні особи (за згодою)</t>
  </si>
  <si>
    <t>2.5. Надання фінансової підтримки закладам охорони здоров'я</t>
  </si>
  <si>
    <t>Управління охорони здоров’я виконкому Криворізької міської ради, заклади охорони здоров'я</t>
  </si>
  <si>
    <r>
      <t xml:space="preserve">2019 </t>
    </r>
    <r>
      <rPr>
        <sz val="12"/>
        <rFont val="Arial Cyr"/>
        <charset val="204"/>
      </rPr>
      <t xml:space="preserve">– </t>
    </r>
    <r>
      <rPr>
        <sz val="12"/>
        <rFont val="Times New Roman"/>
        <family val="1"/>
        <charset val="204"/>
      </rPr>
      <t>2021</t>
    </r>
  </si>
  <si>
    <t>-</t>
  </si>
  <si>
    <t>Районні в місті бюджети</t>
  </si>
  <si>
    <t>У межах коштів, передбачених у районних у місті бюджетах</t>
  </si>
  <si>
    <t>Управління охорони здоров’я виконкому Криворізької міської ради, управління капітального будівництва виконкому Криворізької міської ради, заклади охорони здоров'я</t>
  </si>
  <si>
    <t>Управління охорони здоров’я виконкому Криворізької міської ради, заклади охорони здоров'я, благодійні організації, інститути громадянського суспільства, фізичні особи (за згодою)</t>
  </si>
  <si>
    <t>Управління охорони здоров’я виконкому Криворізької міської ради, комунальні некомерційні підприємства „Центр первинної медико-санітарної допомоги” №№1,2,3,4,5, 6,7 Криворізької міської ради та заклади охорони здоров'я</t>
  </si>
  <si>
    <t>Управління охорони здоров’я виконкому Криворізької міської ради,  комунальні некомерційні підприємства „Центр первинної медико-санітарної допомоги” №№1,2,3,4,5, 6,7 Криворізької міської ради та заклади охорони здоров'я</t>
  </si>
  <si>
    <t>4.3.  Здійснення обліку та аналізу захворюваності, профілактична та санітарно-просвітницька робота серед населення</t>
  </si>
  <si>
    <t>Управління охорони здоров'я виконкому Криворізької міської ради, заклади охорони здоров'я</t>
  </si>
  <si>
    <t>Згідно із Законом України „Про Державний бюджет України” на відповідний рік</t>
  </si>
  <si>
    <t>‒</t>
  </si>
  <si>
    <t>4.2.  Надання батькам дітей, хворих на злоякісні новоутворення, фіксованої матеріальної допомоги в розмірі 2000 грн. щомісячно на 1 дитину</t>
  </si>
  <si>
    <t>2.6.  Проведення видатків за рахунок субвенції з обласного бюджету на пільгове медичне обслуговування осіб, які постраждали внаслідок Чорнобильської катастрофи</t>
  </si>
  <si>
    <t>2017–2021</t>
  </si>
  <si>
    <t>5.1 Проведення туберкулінодіагностики дитячому  населенню міста, імунопрофілактики серед дорослих та дітей за епідемічними показаннями, забезпечення соціальної підтримки пацієнтів хворих на туберкульоз</t>
  </si>
  <si>
    <t>5.2.  Запобігання занесенню та поширенню на території м. Кривого Рогу гострої респіраторної хвороби, спричиненою коронавірусом COVID-19</t>
  </si>
  <si>
    <t>Управління охорони здоров’я виконкому Криворізької міської ради, Комунальні некомерційні підприємства „Центр первинної медико-санітарної допомоги” №№1,2,3,4,5, 6,7 Криворізької міської ради та заклади охорони здоров'я</t>
  </si>
  <si>
    <t>2020-2021</t>
  </si>
  <si>
    <t>5.3. Відкриття рахунку в установах банку для надходження коштів спонсорської допомоги на виконання цільових централізованих заходів з метою запобігання поширенню в м. Кривому Розі коронавірусу COVID-19</t>
  </si>
  <si>
    <t>Управління охорони здоров’я виконкому Криворізької міської ради, Комунальне некомерційне підприємство "Криворізька інфекційна лікарня №1" Криворізької міської ради</t>
  </si>
  <si>
    <t>У межах коштів, отриманих як спонсорська допомога</t>
  </si>
  <si>
    <t>Медичні огляди громадян під час призову на військову службу</t>
  </si>
  <si>
    <t>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</si>
  <si>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2020 – 2021</t>
  </si>
  <si>
    <t>Забезпечення проведення медичних оглядів громадян під час призову на військову службу</t>
  </si>
  <si>
    <t>Бюджет Криворізької міської тери-торіальної громади</t>
  </si>
  <si>
    <t>Бюджет Криворізької міської тери-торіальної громади (у тому числі резервний фонд)</t>
  </si>
  <si>
    <t>Збереження (стабілізація фінансового стану), подальший розвиток мережі аптек Комунального підприємства «Фармація» Криворізької міської ради та доступність лікарських засобів для всіх верств населення відповідно до чинного законодавства</t>
  </si>
  <si>
    <t>Управління охорони здоров’я виконкому Криворізької міської ради, Комунальне підприємство «Фармація» Криворізької міської ради, заклади охорони здоров'я</t>
  </si>
  <si>
    <t>Бюджет Криворізької міської територіальної громади</t>
  </si>
  <si>
    <t>у тому числі на оплату праці з нарахуваннями</t>
  </si>
  <si>
    <t>Строки виконання</t>
  </si>
  <si>
    <r>
      <rPr>
        <i/>
        <sz val="19"/>
        <rFont val="Times New Roman"/>
        <family val="1"/>
        <charset val="204"/>
      </rPr>
      <t>Додаток 2
до міжгалузевої комплексної програми
«Здоров’я нації» у м. Кривому Розі на               
 2017 – 2027 роки</t>
    </r>
    <r>
      <rPr>
        <sz val="19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</si>
</sst>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1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sz val="19"/>
      <color theme="1"/>
      <name val="Calibri"/>
      <family val="2"/>
      <scheme val="minor"/>
    </font>
    <font>
      <b/>
      <i/>
      <sz val="2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top" wrapText="1"/>
    </xf>
    <xf numFmtId="4" fontId="3" fillId="0" borderId="1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" fontId="6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4" fillId="0" borderId="13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13" xfId="0" applyBorder="1"/>
    <xf numFmtId="4" fontId="4" fillId="0" borderId="1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2" xfId="0" applyBorder="1"/>
    <xf numFmtId="0" fontId="10" fillId="0" borderId="6" xfId="0" applyFont="1" applyBorder="1" applyAlignment="1">
      <alignment horizontal="center" vertical="top"/>
    </xf>
    <xf numFmtId="0" fontId="0" fillId="0" borderId="14" xfId="0" applyBorder="1"/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4" fontId="4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2" fillId="0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4" fontId="17" fillId="0" borderId="9" xfId="0" applyNumberFormat="1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4" fontId="12" fillId="0" borderId="13" xfId="0" applyNumberFormat="1" applyFont="1" applyFill="1" applyBorder="1" applyAlignment="1">
      <alignment horizontal="right" vertical="top" wrapText="1"/>
    </xf>
    <xf numFmtId="0" fontId="14" fillId="0" borderId="1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view="pageBreakPreview" zoomScale="79" zoomScaleSheetLayoutView="79" workbookViewId="0">
      <selection activeCell="I10" sqref="I10"/>
    </sheetView>
  </sheetViews>
  <sheetFormatPr defaultRowHeight="15.05" x14ac:dyDescent="0.3"/>
  <cols>
    <col min="2" max="2" width="24.33203125" customWidth="1"/>
    <col min="3" max="3" width="41.5546875" customWidth="1"/>
    <col min="4" max="4" width="35.109375" customWidth="1"/>
    <col min="5" max="5" width="15.88671875" customWidth="1"/>
    <col min="6" max="6" width="16.88671875" customWidth="1"/>
    <col min="7" max="7" width="18" customWidth="1"/>
    <col min="8" max="12" width="17.88671875" customWidth="1"/>
    <col min="13" max="13" width="27.44140625" customWidth="1"/>
  </cols>
  <sheetData>
    <row r="1" spans="1:13" ht="97.85" customHeight="1" x14ac:dyDescent="0.3">
      <c r="B1" s="1"/>
      <c r="C1" s="1"/>
      <c r="D1" s="1"/>
      <c r="E1" s="1"/>
      <c r="F1" s="2"/>
      <c r="G1" s="1"/>
      <c r="H1" s="1"/>
      <c r="I1" s="1"/>
      <c r="J1" s="101" t="s">
        <v>85</v>
      </c>
      <c r="K1" s="101"/>
      <c r="L1" s="101"/>
      <c r="M1" s="101"/>
    </row>
    <row r="2" spans="1:13" ht="55.6" customHeight="1" x14ac:dyDescent="0.45">
      <c r="B2" s="134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27.7" customHeight="1" x14ac:dyDescent="0.3">
      <c r="A3" s="102" t="s">
        <v>18</v>
      </c>
      <c r="B3" s="136" t="s">
        <v>0</v>
      </c>
      <c r="C3" s="136" t="s">
        <v>24</v>
      </c>
      <c r="D3" s="136" t="s">
        <v>1</v>
      </c>
      <c r="E3" s="136" t="s">
        <v>84</v>
      </c>
      <c r="F3" s="136" t="s">
        <v>25</v>
      </c>
      <c r="G3" s="136" t="s">
        <v>2</v>
      </c>
      <c r="H3" s="136"/>
      <c r="I3" s="136"/>
      <c r="J3" s="136"/>
      <c r="K3" s="136"/>
      <c r="L3" s="136"/>
      <c r="M3" s="139" t="s">
        <v>3</v>
      </c>
    </row>
    <row r="4" spans="1:13" ht="24.75" customHeight="1" x14ac:dyDescent="0.3">
      <c r="A4" s="103"/>
      <c r="B4" s="137"/>
      <c r="C4" s="137"/>
      <c r="D4" s="137"/>
      <c r="E4" s="137"/>
      <c r="F4" s="138"/>
      <c r="G4" s="141" t="s">
        <v>4</v>
      </c>
      <c r="H4" s="141">
        <v>2017</v>
      </c>
      <c r="I4" s="141">
        <v>2018</v>
      </c>
      <c r="J4" s="141">
        <v>2019</v>
      </c>
      <c r="K4" s="141">
        <v>2020</v>
      </c>
      <c r="L4" s="141">
        <v>2021</v>
      </c>
      <c r="M4" s="140"/>
    </row>
    <row r="5" spans="1:13" ht="30.05" customHeight="1" x14ac:dyDescent="0.3">
      <c r="A5" s="103"/>
      <c r="B5" s="137"/>
      <c r="C5" s="137"/>
      <c r="D5" s="137"/>
      <c r="E5" s="137"/>
      <c r="F5" s="138"/>
      <c r="G5" s="142"/>
      <c r="H5" s="142"/>
      <c r="I5" s="142"/>
      <c r="J5" s="142"/>
      <c r="K5" s="142"/>
      <c r="L5" s="142"/>
      <c r="M5" s="140"/>
    </row>
    <row r="6" spans="1:13" ht="15.85" customHeight="1" x14ac:dyDescent="0.3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  <c r="K6" s="31">
        <v>11</v>
      </c>
      <c r="L6" s="31">
        <v>12</v>
      </c>
      <c r="M6" s="31">
        <v>13</v>
      </c>
    </row>
    <row r="7" spans="1:13" ht="19.600000000000001" customHeight="1" x14ac:dyDescent="0.3">
      <c r="A7" s="52"/>
      <c r="B7" s="32"/>
      <c r="C7" s="29"/>
      <c r="D7" s="29"/>
      <c r="E7" s="3"/>
      <c r="F7" s="3" t="s">
        <v>5</v>
      </c>
      <c r="G7" s="17">
        <f>H7+I7+J7+K7+L7</f>
        <v>1715280</v>
      </c>
      <c r="H7" s="17">
        <f>H10+H18+H29+H39+H59+H63+H68+H84+H96+H43+H22+H47+H80+H72+H103+H88</f>
        <v>185100</v>
      </c>
      <c r="I7" s="17">
        <f t="shared" ref="I7:L7" si="0">I10+I18+I29+I39+I59+I63+I68+I84+I96+I43+I22+I47+I80+I72+I103+I88</f>
        <v>209900</v>
      </c>
      <c r="J7" s="17">
        <f t="shared" si="0"/>
        <v>336200</v>
      </c>
      <c r="K7" s="17">
        <f t="shared" si="0"/>
        <v>483580</v>
      </c>
      <c r="L7" s="17">
        <f t="shared" si="0"/>
        <v>500500</v>
      </c>
      <c r="M7" s="4"/>
    </row>
    <row r="8" spans="1:13" ht="43.55" customHeight="1" x14ac:dyDescent="0.3">
      <c r="A8" s="85">
        <v>1</v>
      </c>
      <c r="B8" s="88" t="s">
        <v>19</v>
      </c>
      <c r="C8" s="132" t="s">
        <v>33</v>
      </c>
      <c r="D8" s="109" t="s">
        <v>48</v>
      </c>
      <c r="E8" s="97" t="s">
        <v>12</v>
      </c>
      <c r="F8" s="5" t="s">
        <v>7</v>
      </c>
      <c r="G8" s="93" t="s">
        <v>28</v>
      </c>
      <c r="H8" s="94"/>
      <c r="I8" s="94"/>
      <c r="J8" s="94"/>
      <c r="K8" s="94"/>
      <c r="L8" s="94"/>
      <c r="M8" s="96" t="s">
        <v>8</v>
      </c>
    </row>
    <row r="9" spans="1:13" ht="36" customHeight="1" x14ac:dyDescent="0.3">
      <c r="A9" s="104"/>
      <c r="B9" s="109"/>
      <c r="C9" s="132"/>
      <c r="D9" s="109"/>
      <c r="E9" s="97"/>
      <c r="F9" s="5" t="s">
        <v>9</v>
      </c>
      <c r="G9" s="93" t="s">
        <v>26</v>
      </c>
      <c r="H9" s="94"/>
      <c r="I9" s="94"/>
      <c r="J9" s="94"/>
      <c r="K9" s="94"/>
      <c r="L9" s="94"/>
      <c r="M9" s="124"/>
    </row>
    <row r="10" spans="1:13" ht="88.45" customHeight="1" x14ac:dyDescent="0.3">
      <c r="A10" s="104"/>
      <c r="B10" s="109"/>
      <c r="C10" s="132"/>
      <c r="D10" s="109"/>
      <c r="E10" s="97"/>
      <c r="F10" s="5" t="s">
        <v>78</v>
      </c>
      <c r="G10" s="6">
        <f>SUM(H10:L10)</f>
        <v>289424.2</v>
      </c>
      <c r="H10" s="7">
        <v>103000</v>
      </c>
      <c r="I10" s="7">
        <v>107000</v>
      </c>
      <c r="J10" s="7">
        <f>-25800+112000-67000-7075.8-3200-4000</f>
        <v>4924.2000000000007</v>
      </c>
      <c r="K10" s="7">
        <v>29500</v>
      </c>
      <c r="L10" s="35">
        <f>-30000+77000-2000</f>
        <v>45000</v>
      </c>
      <c r="M10" s="124"/>
    </row>
    <row r="11" spans="1:13" ht="41.5" customHeight="1" x14ac:dyDescent="0.3">
      <c r="A11" s="104"/>
      <c r="B11" s="109"/>
      <c r="C11" s="133"/>
      <c r="D11" s="110"/>
      <c r="E11" s="98"/>
      <c r="F11" s="5" t="s">
        <v>10</v>
      </c>
      <c r="G11" s="93" t="s">
        <v>27</v>
      </c>
      <c r="H11" s="94"/>
      <c r="I11" s="94"/>
      <c r="J11" s="94"/>
      <c r="K11" s="94"/>
      <c r="L11" s="94"/>
      <c r="M11" s="124"/>
    </row>
    <row r="12" spans="1:13" ht="31.5" customHeight="1" x14ac:dyDescent="0.3">
      <c r="A12" s="61"/>
      <c r="B12" s="36"/>
      <c r="C12" s="107" t="s">
        <v>32</v>
      </c>
      <c r="D12" s="109" t="s">
        <v>48</v>
      </c>
      <c r="E12" s="97" t="s">
        <v>12</v>
      </c>
      <c r="F12" s="5" t="s">
        <v>7</v>
      </c>
      <c r="G12" s="8" t="s">
        <v>13</v>
      </c>
      <c r="H12" s="8" t="s">
        <v>13</v>
      </c>
      <c r="I12" s="8" t="s">
        <v>13</v>
      </c>
      <c r="J12" s="8" t="s">
        <v>13</v>
      </c>
      <c r="K12" s="8" t="s">
        <v>13</v>
      </c>
      <c r="L12" s="56" t="s">
        <v>13</v>
      </c>
      <c r="M12" s="33"/>
    </row>
    <row r="13" spans="1:13" ht="32.25" customHeight="1" x14ac:dyDescent="0.3">
      <c r="A13" s="61"/>
      <c r="B13" s="36"/>
      <c r="C13" s="107"/>
      <c r="D13" s="109"/>
      <c r="E13" s="97"/>
      <c r="F13" s="5" t="s">
        <v>9</v>
      </c>
      <c r="G13" s="93" t="s">
        <v>31</v>
      </c>
      <c r="H13" s="94"/>
      <c r="I13" s="94"/>
      <c r="J13" s="94"/>
      <c r="K13" s="94"/>
      <c r="L13" s="94"/>
      <c r="M13" s="33"/>
    </row>
    <row r="14" spans="1:13" ht="98.3" customHeight="1" x14ac:dyDescent="0.3">
      <c r="A14" s="61"/>
      <c r="B14" s="36"/>
      <c r="C14" s="107"/>
      <c r="D14" s="109"/>
      <c r="E14" s="97"/>
      <c r="F14" s="5" t="s">
        <v>78</v>
      </c>
      <c r="G14" s="8" t="s">
        <v>13</v>
      </c>
      <c r="H14" s="8" t="s">
        <v>13</v>
      </c>
      <c r="I14" s="8" t="s">
        <v>13</v>
      </c>
      <c r="J14" s="8" t="s">
        <v>13</v>
      </c>
      <c r="K14" s="8" t="s">
        <v>13</v>
      </c>
      <c r="L14" s="56" t="s">
        <v>13</v>
      </c>
      <c r="M14" s="33"/>
    </row>
    <row r="15" spans="1:13" ht="62.3" customHeight="1" x14ac:dyDescent="0.3">
      <c r="A15" s="61"/>
      <c r="B15" s="36"/>
      <c r="C15" s="108"/>
      <c r="D15" s="110"/>
      <c r="E15" s="98"/>
      <c r="F15" s="5" t="s">
        <v>10</v>
      </c>
      <c r="G15" s="8" t="s">
        <v>13</v>
      </c>
      <c r="H15" s="8" t="s">
        <v>13</v>
      </c>
      <c r="I15" s="8" t="s">
        <v>13</v>
      </c>
      <c r="J15" s="8" t="s">
        <v>13</v>
      </c>
      <c r="K15" s="8" t="s">
        <v>13</v>
      </c>
      <c r="L15" s="56" t="s">
        <v>13</v>
      </c>
      <c r="M15" s="33"/>
    </row>
    <row r="16" spans="1:13" ht="38.200000000000003" customHeight="1" x14ac:dyDescent="0.3">
      <c r="A16" s="61"/>
      <c r="B16" s="36"/>
      <c r="C16" s="107" t="s">
        <v>34</v>
      </c>
      <c r="D16" s="109" t="s">
        <v>49</v>
      </c>
      <c r="E16" s="97" t="s">
        <v>12</v>
      </c>
      <c r="F16" s="5" t="s">
        <v>7</v>
      </c>
      <c r="G16" s="8" t="s">
        <v>13</v>
      </c>
      <c r="H16" s="8" t="s">
        <v>13</v>
      </c>
      <c r="I16" s="8" t="s">
        <v>13</v>
      </c>
      <c r="J16" s="8" t="s">
        <v>13</v>
      </c>
      <c r="K16" s="8" t="s">
        <v>13</v>
      </c>
      <c r="L16" s="56" t="s">
        <v>13</v>
      </c>
      <c r="M16" s="33"/>
    </row>
    <row r="17" spans="1:13" ht="42.75" customHeight="1" x14ac:dyDescent="0.3">
      <c r="A17" s="61"/>
      <c r="B17" s="36"/>
      <c r="C17" s="107"/>
      <c r="D17" s="109"/>
      <c r="E17" s="97"/>
      <c r="F17" s="5" t="s">
        <v>9</v>
      </c>
      <c r="G17" s="8" t="s">
        <v>13</v>
      </c>
      <c r="H17" s="8" t="s">
        <v>13</v>
      </c>
      <c r="I17" s="8" t="s">
        <v>13</v>
      </c>
      <c r="J17" s="8" t="s">
        <v>13</v>
      </c>
      <c r="K17" s="8" t="s">
        <v>13</v>
      </c>
      <c r="L17" s="56" t="s">
        <v>13</v>
      </c>
      <c r="M17" s="33"/>
    </row>
    <row r="18" spans="1:13" ht="84.7" customHeight="1" x14ac:dyDescent="0.3">
      <c r="A18" s="61"/>
      <c r="B18" s="36"/>
      <c r="C18" s="107"/>
      <c r="D18" s="109"/>
      <c r="E18" s="97"/>
      <c r="F18" s="5" t="s">
        <v>78</v>
      </c>
      <c r="G18" s="6">
        <f>SUM(H18:L18)</f>
        <v>1000</v>
      </c>
      <c r="H18" s="7">
        <v>200</v>
      </c>
      <c r="I18" s="7">
        <v>200</v>
      </c>
      <c r="J18" s="7">
        <v>200</v>
      </c>
      <c r="K18" s="7">
        <v>200</v>
      </c>
      <c r="L18" s="35">
        <v>200</v>
      </c>
      <c r="M18" s="33"/>
    </row>
    <row r="19" spans="1:13" ht="76.849999999999994" customHeight="1" x14ac:dyDescent="0.3">
      <c r="A19" s="61"/>
      <c r="B19" s="62"/>
      <c r="C19" s="108"/>
      <c r="D19" s="110"/>
      <c r="E19" s="98"/>
      <c r="F19" s="5" t="s">
        <v>10</v>
      </c>
      <c r="G19" s="93" t="s">
        <v>43</v>
      </c>
      <c r="H19" s="94"/>
      <c r="I19" s="94"/>
      <c r="J19" s="94"/>
      <c r="K19" s="94"/>
      <c r="L19" s="94"/>
      <c r="M19" s="34"/>
    </row>
    <row r="20" spans="1:13" ht="38.200000000000003" customHeight="1" x14ac:dyDescent="0.3">
      <c r="A20" s="61"/>
      <c r="B20" s="62"/>
      <c r="C20" s="107" t="s">
        <v>47</v>
      </c>
      <c r="D20" s="109" t="s">
        <v>48</v>
      </c>
      <c r="E20" s="97" t="s">
        <v>12</v>
      </c>
      <c r="F20" s="5" t="s">
        <v>7</v>
      </c>
      <c r="G20" s="8" t="s">
        <v>13</v>
      </c>
      <c r="H20" s="8" t="s">
        <v>13</v>
      </c>
      <c r="I20" s="8" t="s">
        <v>13</v>
      </c>
      <c r="J20" s="8" t="s">
        <v>13</v>
      </c>
      <c r="K20" s="8" t="s">
        <v>13</v>
      </c>
      <c r="L20" s="56" t="s">
        <v>13</v>
      </c>
      <c r="M20" s="64"/>
    </row>
    <row r="21" spans="1:13" ht="42.75" customHeight="1" x14ac:dyDescent="0.3">
      <c r="A21" s="61"/>
      <c r="B21" s="62"/>
      <c r="C21" s="107"/>
      <c r="D21" s="109"/>
      <c r="E21" s="97"/>
      <c r="F21" s="5" t="s">
        <v>9</v>
      </c>
      <c r="G21" s="8" t="s">
        <v>13</v>
      </c>
      <c r="H21" s="8" t="s">
        <v>13</v>
      </c>
      <c r="I21" s="8" t="s">
        <v>13</v>
      </c>
      <c r="J21" s="8" t="s">
        <v>13</v>
      </c>
      <c r="K21" s="8" t="s">
        <v>13</v>
      </c>
      <c r="L21" s="56" t="s">
        <v>13</v>
      </c>
      <c r="M21" s="64"/>
    </row>
    <row r="22" spans="1:13" ht="94.55" customHeight="1" x14ac:dyDescent="0.3">
      <c r="A22" s="61"/>
      <c r="B22" s="62"/>
      <c r="C22" s="107"/>
      <c r="D22" s="109"/>
      <c r="E22" s="97"/>
      <c r="F22" s="5" t="s">
        <v>78</v>
      </c>
      <c r="G22" s="6">
        <f>SUM(H22:L22)</f>
        <v>65007.4</v>
      </c>
      <c r="H22" s="60">
        <v>0</v>
      </c>
      <c r="I22" s="60">
        <v>6000</v>
      </c>
      <c r="J22" s="60">
        <f>10700+14300-1000-6000</f>
        <v>18000</v>
      </c>
      <c r="K22" s="60">
        <f>6000+14300-1000</f>
        <v>19300</v>
      </c>
      <c r="L22" s="59">
        <f>7500+14300-92.6</f>
        <v>21707.4</v>
      </c>
      <c r="M22" s="64"/>
    </row>
    <row r="23" spans="1:13" ht="62.45" customHeight="1" x14ac:dyDescent="0.3">
      <c r="A23" s="53"/>
      <c r="B23" s="63"/>
      <c r="C23" s="108"/>
      <c r="D23" s="110"/>
      <c r="E23" s="98"/>
      <c r="F23" s="5" t="s">
        <v>10</v>
      </c>
      <c r="G23" s="8" t="s">
        <v>13</v>
      </c>
      <c r="H23" s="8" t="s">
        <v>13</v>
      </c>
      <c r="I23" s="8" t="s">
        <v>13</v>
      </c>
      <c r="J23" s="8" t="s">
        <v>13</v>
      </c>
      <c r="K23" s="8" t="s">
        <v>13</v>
      </c>
      <c r="L23" s="56" t="s">
        <v>13</v>
      </c>
      <c r="M23" s="65"/>
    </row>
    <row r="24" spans="1:13" ht="14.25" customHeight="1" x14ac:dyDescent="0.3">
      <c r="A24" s="40"/>
      <c r="B24" s="21"/>
      <c r="C24" s="21"/>
      <c r="D24" s="21"/>
      <c r="E24" s="25">
        <v>2</v>
      </c>
      <c r="F24" s="26"/>
      <c r="G24" s="55"/>
      <c r="H24" s="55"/>
      <c r="I24" s="55"/>
      <c r="J24" s="55"/>
      <c r="K24" s="55"/>
      <c r="L24" s="55"/>
      <c r="M24" s="39"/>
    </row>
    <row r="25" spans="1:13" s="45" customFormat="1" ht="25.55" customHeight="1" x14ac:dyDescent="0.3">
      <c r="A25" s="41"/>
      <c r="B25" s="42"/>
      <c r="C25" s="42"/>
      <c r="D25" s="42"/>
      <c r="E25" s="43"/>
      <c r="F25" s="44"/>
      <c r="G25" s="46"/>
      <c r="H25" s="46"/>
      <c r="I25" s="46"/>
      <c r="J25" s="46"/>
      <c r="K25" s="130" t="s">
        <v>45</v>
      </c>
      <c r="L25" s="131"/>
      <c r="M25" s="131"/>
    </row>
    <row r="26" spans="1:13" s="47" customFormat="1" ht="17.25" customHeight="1" x14ac:dyDescent="0.3">
      <c r="A26" s="48">
        <v>1</v>
      </c>
      <c r="B26" s="49">
        <v>2</v>
      </c>
      <c r="C26" s="49">
        <v>3</v>
      </c>
      <c r="D26" s="49">
        <v>4</v>
      </c>
      <c r="E26" s="49">
        <v>5</v>
      </c>
      <c r="F26" s="49">
        <v>6</v>
      </c>
      <c r="G26" s="49">
        <v>7</v>
      </c>
      <c r="H26" s="49">
        <v>8</v>
      </c>
      <c r="I26" s="49">
        <v>9</v>
      </c>
      <c r="J26" s="49">
        <v>10</v>
      </c>
      <c r="K26" s="49">
        <v>11</v>
      </c>
      <c r="L26" s="50">
        <v>12</v>
      </c>
      <c r="M26" s="57">
        <v>13</v>
      </c>
    </row>
    <row r="27" spans="1:13" ht="31.15" customHeight="1" x14ac:dyDescent="0.3">
      <c r="A27" s="85">
        <v>2</v>
      </c>
      <c r="B27" s="147" t="s">
        <v>20</v>
      </c>
      <c r="C27" s="88" t="s">
        <v>35</v>
      </c>
      <c r="D27" s="88" t="s">
        <v>56</v>
      </c>
      <c r="E27" s="96" t="s">
        <v>6</v>
      </c>
      <c r="F27" s="5" t="s">
        <v>7</v>
      </c>
      <c r="G27" s="93" t="s">
        <v>28</v>
      </c>
      <c r="H27" s="94"/>
      <c r="I27" s="94"/>
      <c r="J27" s="94"/>
      <c r="K27" s="94"/>
      <c r="L27" s="95"/>
      <c r="M27" s="144" t="s">
        <v>11</v>
      </c>
    </row>
    <row r="28" spans="1:13" ht="31.3" x14ac:dyDescent="0.3">
      <c r="A28" s="86"/>
      <c r="B28" s="148"/>
      <c r="C28" s="109"/>
      <c r="D28" s="109"/>
      <c r="E28" s="97"/>
      <c r="F28" s="79" t="s">
        <v>9</v>
      </c>
      <c r="G28" s="127" t="s">
        <v>26</v>
      </c>
      <c r="H28" s="127"/>
      <c r="I28" s="127"/>
      <c r="J28" s="127"/>
      <c r="K28" s="127"/>
      <c r="L28" s="127"/>
      <c r="M28" s="144"/>
    </row>
    <row r="29" spans="1:13" ht="85.5" customHeight="1" x14ac:dyDescent="0.3">
      <c r="A29" s="86"/>
      <c r="B29" s="148"/>
      <c r="C29" s="109"/>
      <c r="D29" s="109"/>
      <c r="E29" s="97"/>
      <c r="F29" s="5" t="s">
        <v>78</v>
      </c>
      <c r="G29" s="6">
        <f>SUM(H29:L29)</f>
        <v>220696.6</v>
      </c>
      <c r="H29" s="75">
        <v>32100</v>
      </c>
      <c r="I29" s="75">
        <v>28400</v>
      </c>
      <c r="J29" s="75">
        <f>15100+29900+5000+8075.8+3200+200</f>
        <v>61475.8</v>
      </c>
      <c r="K29" s="75">
        <v>67220.800000000003</v>
      </c>
      <c r="L29" s="75">
        <v>31500</v>
      </c>
      <c r="M29" s="144"/>
    </row>
    <row r="30" spans="1:13" s="54" customFormat="1" ht="55.1" customHeight="1" thickBot="1" x14ac:dyDescent="0.35">
      <c r="A30" s="87"/>
      <c r="B30" s="149"/>
      <c r="C30" s="110"/>
      <c r="D30" s="110"/>
      <c r="E30" s="98"/>
      <c r="F30" s="79" t="s">
        <v>10</v>
      </c>
      <c r="G30" s="127" t="s">
        <v>27</v>
      </c>
      <c r="H30" s="127"/>
      <c r="I30" s="127"/>
      <c r="J30" s="127"/>
      <c r="K30" s="127"/>
      <c r="L30" s="127"/>
      <c r="M30" s="144"/>
    </row>
    <row r="31" spans="1:13" ht="14.25" hidden="1" customHeight="1" x14ac:dyDescent="0.3">
      <c r="A31" s="40"/>
      <c r="B31" s="21"/>
      <c r="C31" s="21"/>
      <c r="D31" s="21"/>
      <c r="E31" s="25"/>
      <c r="F31" s="26"/>
      <c r="G31" s="75"/>
      <c r="H31" s="75"/>
      <c r="I31" s="75"/>
      <c r="J31" s="75"/>
      <c r="K31" s="75"/>
      <c r="L31" s="75"/>
      <c r="M31" s="144"/>
    </row>
    <row r="32" spans="1:13" ht="14.25" hidden="1" customHeight="1" x14ac:dyDescent="0.3">
      <c r="A32" s="40"/>
      <c r="B32" s="21"/>
      <c r="C32" s="21"/>
      <c r="D32" s="21"/>
      <c r="E32" s="25"/>
      <c r="F32" s="26"/>
      <c r="G32" s="75"/>
      <c r="H32" s="75"/>
      <c r="I32" s="75"/>
      <c r="J32" s="75"/>
      <c r="K32" s="75"/>
      <c r="L32" s="75"/>
      <c r="M32" s="144"/>
    </row>
    <row r="33" spans="1:13" ht="51.05" customHeight="1" x14ac:dyDescent="0.3">
      <c r="A33" s="37"/>
      <c r="B33" s="51"/>
      <c r="C33" s="108" t="s">
        <v>44</v>
      </c>
      <c r="D33" s="126" t="s">
        <v>51</v>
      </c>
      <c r="E33" s="98" t="s">
        <v>12</v>
      </c>
      <c r="F33" s="80" t="s">
        <v>7</v>
      </c>
      <c r="G33" s="8" t="s">
        <v>13</v>
      </c>
      <c r="H33" s="8" t="s">
        <v>13</v>
      </c>
      <c r="I33" s="8" t="s">
        <v>13</v>
      </c>
      <c r="J33" s="8" t="s">
        <v>13</v>
      </c>
      <c r="K33" s="8" t="s">
        <v>13</v>
      </c>
      <c r="L33" s="8" t="s">
        <v>13</v>
      </c>
      <c r="M33" s="144"/>
    </row>
    <row r="34" spans="1:13" ht="42.75" customHeight="1" x14ac:dyDescent="0.3">
      <c r="A34" s="38"/>
      <c r="B34" s="51"/>
      <c r="C34" s="128"/>
      <c r="D34" s="129"/>
      <c r="E34" s="92"/>
      <c r="F34" s="79" t="s">
        <v>9</v>
      </c>
      <c r="G34" s="127" t="s">
        <v>31</v>
      </c>
      <c r="H34" s="127"/>
      <c r="I34" s="127"/>
      <c r="J34" s="127"/>
      <c r="K34" s="127"/>
      <c r="L34" s="127"/>
      <c r="M34" s="144"/>
    </row>
    <row r="35" spans="1:13" ht="82.5" customHeight="1" x14ac:dyDescent="0.3">
      <c r="A35" s="38"/>
      <c r="B35" s="51"/>
      <c r="C35" s="128"/>
      <c r="D35" s="129"/>
      <c r="E35" s="92"/>
      <c r="F35" s="5" t="s">
        <v>78</v>
      </c>
      <c r="G35" s="8" t="s">
        <v>13</v>
      </c>
      <c r="H35" s="8" t="s">
        <v>13</v>
      </c>
      <c r="I35" s="8" t="s">
        <v>13</v>
      </c>
      <c r="J35" s="8" t="s">
        <v>13</v>
      </c>
      <c r="K35" s="8" t="s">
        <v>13</v>
      </c>
      <c r="L35" s="8" t="s">
        <v>13</v>
      </c>
      <c r="M35" s="144"/>
    </row>
    <row r="36" spans="1:13" ht="41.95" customHeight="1" x14ac:dyDescent="0.3">
      <c r="A36" s="38"/>
      <c r="B36" s="51"/>
      <c r="C36" s="128"/>
      <c r="D36" s="129"/>
      <c r="E36" s="92"/>
      <c r="F36" s="79" t="s">
        <v>10</v>
      </c>
      <c r="G36" s="8" t="s">
        <v>13</v>
      </c>
      <c r="H36" s="8" t="s">
        <v>13</v>
      </c>
      <c r="I36" s="8" t="s">
        <v>13</v>
      </c>
      <c r="J36" s="8" t="s">
        <v>13</v>
      </c>
      <c r="K36" s="8" t="s">
        <v>13</v>
      </c>
      <c r="L36" s="8" t="s">
        <v>13</v>
      </c>
      <c r="M36" s="144"/>
    </row>
    <row r="37" spans="1:13" ht="51.85" customHeight="1" x14ac:dyDescent="0.3">
      <c r="A37" s="38"/>
      <c r="B37" s="30"/>
      <c r="C37" s="125" t="s">
        <v>36</v>
      </c>
      <c r="D37" s="125" t="s">
        <v>57</v>
      </c>
      <c r="E37" s="97" t="s">
        <v>12</v>
      </c>
      <c r="F37" s="80" t="s">
        <v>7</v>
      </c>
      <c r="G37" s="8" t="s">
        <v>13</v>
      </c>
      <c r="H37" s="8" t="s">
        <v>13</v>
      </c>
      <c r="I37" s="8" t="s">
        <v>13</v>
      </c>
      <c r="J37" s="8" t="s">
        <v>13</v>
      </c>
      <c r="K37" s="8" t="s">
        <v>13</v>
      </c>
      <c r="L37" s="8" t="s">
        <v>13</v>
      </c>
      <c r="M37" s="144"/>
    </row>
    <row r="38" spans="1:13" ht="42.75" customHeight="1" x14ac:dyDescent="0.3">
      <c r="A38" s="68"/>
      <c r="B38" s="30"/>
      <c r="C38" s="125"/>
      <c r="D38" s="125"/>
      <c r="E38" s="97"/>
      <c r="F38" s="79" t="s">
        <v>9</v>
      </c>
      <c r="G38" s="8" t="s">
        <v>13</v>
      </c>
      <c r="H38" s="8" t="s">
        <v>13</v>
      </c>
      <c r="I38" s="8" t="s">
        <v>13</v>
      </c>
      <c r="J38" s="8" t="s">
        <v>13</v>
      </c>
      <c r="K38" s="8" t="s">
        <v>13</v>
      </c>
      <c r="L38" s="8" t="s">
        <v>13</v>
      </c>
      <c r="M38" s="144"/>
    </row>
    <row r="39" spans="1:13" ht="83.3" customHeight="1" x14ac:dyDescent="0.3">
      <c r="A39" s="68"/>
      <c r="B39" s="30"/>
      <c r="C39" s="125"/>
      <c r="D39" s="125"/>
      <c r="E39" s="97"/>
      <c r="F39" s="5" t="s">
        <v>78</v>
      </c>
      <c r="G39" s="6">
        <f>SUM(H39:L39)</f>
        <v>5200</v>
      </c>
      <c r="H39" s="75">
        <v>1200</v>
      </c>
      <c r="I39" s="75">
        <v>1200</v>
      </c>
      <c r="J39" s="75">
        <f>-1200+1200</f>
        <v>0</v>
      </c>
      <c r="K39" s="75">
        <v>1400</v>
      </c>
      <c r="L39" s="75">
        <v>1400</v>
      </c>
      <c r="M39" s="144"/>
    </row>
    <row r="40" spans="1:13" ht="37.9" customHeight="1" x14ac:dyDescent="0.3">
      <c r="A40" s="68"/>
      <c r="B40" s="30"/>
      <c r="C40" s="126"/>
      <c r="D40" s="126"/>
      <c r="E40" s="98"/>
      <c r="F40" s="79" t="s">
        <v>10</v>
      </c>
      <c r="G40" s="127" t="s">
        <v>43</v>
      </c>
      <c r="H40" s="127"/>
      <c r="I40" s="127"/>
      <c r="J40" s="127"/>
      <c r="K40" s="127"/>
      <c r="L40" s="127"/>
      <c r="M40" s="144"/>
    </row>
    <row r="41" spans="1:13" ht="51.85" customHeight="1" x14ac:dyDescent="0.3">
      <c r="A41" s="68"/>
      <c r="B41" s="58"/>
      <c r="C41" s="143" t="s">
        <v>46</v>
      </c>
      <c r="D41" s="143" t="s">
        <v>51</v>
      </c>
      <c r="E41" s="96" t="s">
        <v>12</v>
      </c>
      <c r="F41" s="80" t="s">
        <v>7</v>
      </c>
      <c r="G41" s="8" t="s">
        <v>13</v>
      </c>
      <c r="H41" s="8" t="s">
        <v>13</v>
      </c>
      <c r="I41" s="8" t="s">
        <v>13</v>
      </c>
      <c r="J41" s="8" t="s">
        <v>13</v>
      </c>
      <c r="K41" s="8" t="s">
        <v>13</v>
      </c>
      <c r="L41" s="8" t="s">
        <v>13</v>
      </c>
      <c r="M41" s="144"/>
    </row>
    <row r="42" spans="1:13" ht="42.75" customHeight="1" x14ac:dyDescent="0.3">
      <c r="A42" s="68"/>
      <c r="B42" s="58"/>
      <c r="C42" s="125"/>
      <c r="D42" s="125"/>
      <c r="E42" s="97"/>
      <c r="F42" s="79" t="s">
        <v>9</v>
      </c>
      <c r="G42" s="8" t="s">
        <v>13</v>
      </c>
      <c r="H42" s="8" t="s">
        <v>13</v>
      </c>
      <c r="I42" s="8" t="s">
        <v>13</v>
      </c>
      <c r="J42" s="8" t="s">
        <v>13</v>
      </c>
      <c r="K42" s="8" t="s">
        <v>13</v>
      </c>
      <c r="L42" s="8" t="s">
        <v>13</v>
      </c>
      <c r="M42" s="144"/>
    </row>
    <row r="43" spans="1:13" ht="90" customHeight="1" x14ac:dyDescent="0.3">
      <c r="A43" s="68"/>
      <c r="B43" s="58"/>
      <c r="C43" s="125"/>
      <c r="D43" s="125"/>
      <c r="E43" s="97"/>
      <c r="F43" s="5" t="s">
        <v>78</v>
      </c>
      <c r="G43" s="6">
        <f>SUM(H43:L43)</f>
        <v>65900</v>
      </c>
      <c r="H43" s="75">
        <v>0</v>
      </c>
      <c r="I43" s="75">
        <v>15000</v>
      </c>
      <c r="J43" s="75">
        <f>-5000+25000-4100</f>
        <v>15900</v>
      </c>
      <c r="K43" s="75">
        <v>10000</v>
      </c>
      <c r="L43" s="75">
        <v>25000</v>
      </c>
      <c r="M43" s="144"/>
    </row>
    <row r="44" spans="1:13" ht="44.45" customHeight="1" x14ac:dyDescent="0.3">
      <c r="A44" s="68"/>
      <c r="B44" s="58"/>
      <c r="C44" s="126"/>
      <c r="D44" s="126"/>
      <c r="E44" s="98"/>
      <c r="F44" s="79" t="s">
        <v>10</v>
      </c>
      <c r="G44" s="8" t="s">
        <v>13</v>
      </c>
      <c r="H44" s="8" t="s">
        <v>13</v>
      </c>
      <c r="I44" s="8" t="s">
        <v>13</v>
      </c>
      <c r="J44" s="8" t="s">
        <v>13</v>
      </c>
      <c r="K44" s="8" t="s">
        <v>13</v>
      </c>
      <c r="L44" s="8" t="s">
        <v>13</v>
      </c>
      <c r="M44" s="144"/>
    </row>
    <row r="45" spans="1:13" ht="51.85" customHeight="1" x14ac:dyDescent="0.3">
      <c r="A45" s="68"/>
      <c r="B45" s="66"/>
      <c r="C45" s="143" t="s">
        <v>50</v>
      </c>
      <c r="D45" s="143" t="s">
        <v>51</v>
      </c>
      <c r="E45" s="96" t="s">
        <v>52</v>
      </c>
      <c r="F45" s="80" t="s">
        <v>7</v>
      </c>
      <c r="G45" s="127" t="s">
        <v>28</v>
      </c>
      <c r="H45" s="127"/>
      <c r="I45" s="127"/>
      <c r="J45" s="127"/>
      <c r="K45" s="127"/>
      <c r="L45" s="127"/>
      <c r="M45" s="144"/>
    </row>
    <row r="46" spans="1:13" ht="42.75" customHeight="1" x14ac:dyDescent="0.3">
      <c r="A46" s="68"/>
      <c r="B46" s="66"/>
      <c r="C46" s="125"/>
      <c r="D46" s="125"/>
      <c r="E46" s="97"/>
      <c r="F46" s="79" t="s">
        <v>9</v>
      </c>
      <c r="G46" s="8" t="s">
        <v>13</v>
      </c>
      <c r="H46" s="8" t="s">
        <v>13</v>
      </c>
      <c r="I46" s="8" t="s">
        <v>13</v>
      </c>
      <c r="J46" s="8" t="s">
        <v>13</v>
      </c>
      <c r="K46" s="8" t="s">
        <v>13</v>
      </c>
      <c r="L46" s="8" t="s">
        <v>13</v>
      </c>
      <c r="M46" s="144"/>
    </row>
    <row r="47" spans="1:13" ht="95.95" customHeight="1" x14ac:dyDescent="0.3">
      <c r="A47" s="68"/>
      <c r="B47" s="66"/>
      <c r="C47" s="125"/>
      <c r="D47" s="125"/>
      <c r="E47" s="97"/>
      <c r="F47" s="5" t="s">
        <v>78</v>
      </c>
      <c r="G47" s="6">
        <f>SUM(H47:L47)</f>
        <v>498600</v>
      </c>
      <c r="H47" s="75">
        <v>0</v>
      </c>
      <c r="I47" s="75">
        <v>0</v>
      </c>
      <c r="J47" s="75">
        <f>67000+100000+12600</f>
        <v>179600</v>
      </c>
      <c r="K47" s="75">
        <v>158100</v>
      </c>
      <c r="L47" s="75">
        <f>30000+130900</f>
        <v>160900</v>
      </c>
      <c r="M47" s="144"/>
    </row>
    <row r="48" spans="1:13" ht="42.6" customHeight="1" x14ac:dyDescent="0.3">
      <c r="A48" s="69"/>
      <c r="B48" s="66"/>
      <c r="C48" s="126"/>
      <c r="D48" s="126"/>
      <c r="E48" s="98"/>
      <c r="F48" s="79" t="s">
        <v>10</v>
      </c>
      <c r="G48" s="8" t="s">
        <v>13</v>
      </c>
      <c r="H48" s="8" t="s">
        <v>13</v>
      </c>
      <c r="I48" s="8" t="s">
        <v>13</v>
      </c>
      <c r="J48" s="8" t="s">
        <v>13</v>
      </c>
      <c r="K48" s="8" t="s">
        <v>13</v>
      </c>
      <c r="L48" s="8" t="s">
        <v>13</v>
      </c>
      <c r="M48" s="145"/>
    </row>
    <row r="49" spans="1:13" ht="15.65" x14ac:dyDescent="0.3">
      <c r="A49" s="18"/>
      <c r="B49" s="19"/>
      <c r="C49" s="21"/>
      <c r="D49" s="21"/>
      <c r="E49" s="25">
        <v>3</v>
      </c>
      <c r="F49" s="26"/>
      <c r="G49" s="27"/>
      <c r="H49" s="27"/>
      <c r="I49" s="27"/>
      <c r="J49" s="27"/>
      <c r="K49" s="27"/>
      <c r="L49" s="27"/>
      <c r="M49" s="25"/>
    </row>
    <row r="50" spans="1:13" ht="24.45" x14ac:dyDescent="0.3">
      <c r="A50" s="18"/>
      <c r="B50" s="19"/>
      <c r="C50" s="21"/>
      <c r="D50" s="21"/>
      <c r="E50" s="25"/>
      <c r="F50" s="26"/>
      <c r="G50" s="27"/>
      <c r="H50" s="27"/>
      <c r="I50" s="27"/>
      <c r="J50" s="27"/>
      <c r="K50" s="99" t="s">
        <v>45</v>
      </c>
      <c r="L50" s="100"/>
      <c r="M50" s="100"/>
    </row>
    <row r="51" spans="1:13" ht="15.85" customHeight="1" x14ac:dyDescent="0.3">
      <c r="A51" s="31">
        <v>1</v>
      </c>
      <c r="B51" s="31">
        <v>2</v>
      </c>
      <c r="C51" s="31">
        <v>3</v>
      </c>
      <c r="D51" s="31">
        <v>4</v>
      </c>
      <c r="E51" s="31">
        <v>5</v>
      </c>
      <c r="F51" s="31">
        <v>6</v>
      </c>
      <c r="G51" s="31">
        <v>7</v>
      </c>
      <c r="H51" s="31">
        <v>8</v>
      </c>
      <c r="I51" s="31">
        <v>9</v>
      </c>
      <c r="J51" s="31">
        <v>10</v>
      </c>
      <c r="K51" s="31">
        <v>11</v>
      </c>
      <c r="L51" s="31">
        <v>12</v>
      </c>
      <c r="M51" s="31">
        <v>13</v>
      </c>
    </row>
    <row r="52" spans="1:13" ht="51.85" customHeight="1" x14ac:dyDescent="0.3">
      <c r="A52" s="76"/>
      <c r="B52" s="73"/>
      <c r="C52" s="143" t="s">
        <v>65</v>
      </c>
      <c r="D52" s="143" t="s">
        <v>61</v>
      </c>
      <c r="E52" s="96" t="s">
        <v>66</v>
      </c>
      <c r="F52" s="5" t="s">
        <v>7</v>
      </c>
      <c r="G52" s="93" t="s">
        <v>62</v>
      </c>
      <c r="H52" s="94"/>
      <c r="I52" s="94"/>
      <c r="J52" s="94"/>
      <c r="K52" s="94"/>
      <c r="L52" s="95"/>
      <c r="M52" s="78"/>
    </row>
    <row r="53" spans="1:13" ht="48.05" customHeight="1" x14ac:dyDescent="0.3">
      <c r="A53" s="76"/>
      <c r="B53" s="73"/>
      <c r="C53" s="125"/>
      <c r="D53" s="125"/>
      <c r="E53" s="97"/>
      <c r="F53" s="5" t="s">
        <v>9</v>
      </c>
      <c r="G53" s="93" t="s">
        <v>26</v>
      </c>
      <c r="H53" s="94"/>
      <c r="I53" s="94"/>
      <c r="J53" s="94"/>
      <c r="K53" s="94"/>
      <c r="L53" s="95"/>
      <c r="M53" s="146"/>
    </row>
    <row r="54" spans="1:13" ht="83.3" customHeight="1" x14ac:dyDescent="0.3">
      <c r="A54" s="76"/>
      <c r="B54" s="73"/>
      <c r="C54" s="125"/>
      <c r="D54" s="125"/>
      <c r="E54" s="97"/>
      <c r="F54" s="5" t="s">
        <v>78</v>
      </c>
      <c r="G54" s="6" t="s">
        <v>63</v>
      </c>
      <c r="H54" s="75" t="s">
        <v>63</v>
      </c>
      <c r="I54" s="75" t="s">
        <v>63</v>
      </c>
      <c r="J54" s="75" t="s">
        <v>63</v>
      </c>
      <c r="K54" s="75" t="s">
        <v>63</v>
      </c>
      <c r="L54" s="74" t="s">
        <v>63</v>
      </c>
      <c r="M54" s="146"/>
    </row>
    <row r="55" spans="1:13" ht="42.6" customHeight="1" x14ac:dyDescent="0.3">
      <c r="A55" s="77"/>
      <c r="B55" s="73"/>
      <c r="C55" s="126"/>
      <c r="D55" s="126"/>
      <c r="E55" s="98"/>
      <c r="F55" s="5" t="s">
        <v>10</v>
      </c>
      <c r="G55" s="8" t="s">
        <v>63</v>
      </c>
      <c r="H55" s="8" t="s">
        <v>63</v>
      </c>
      <c r="I55" s="8" t="s">
        <v>63</v>
      </c>
      <c r="J55" s="8" t="s">
        <v>63</v>
      </c>
      <c r="K55" s="8" t="s">
        <v>63</v>
      </c>
      <c r="L55" s="8" t="s">
        <v>63</v>
      </c>
      <c r="M55" s="146"/>
    </row>
    <row r="56" spans="1:13" ht="15.65" x14ac:dyDescent="0.3">
      <c r="A56" s="18"/>
      <c r="B56" s="28"/>
      <c r="C56" s="20"/>
      <c r="D56" s="20"/>
      <c r="E56" s="22"/>
      <c r="F56" s="23"/>
      <c r="G56" s="24"/>
      <c r="H56" s="24"/>
      <c r="I56" s="24"/>
      <c r="J56" s="24"/>
      <c r="K56" s="24"/>
      <c r="L56" s="24"/>
      <c r="M56" s="22"/>
    </row>
    <row r="57" spans="1:13" ht="48.05" customHeight="1" x14ac:dyDescent="0.3">
      <c r="A57" s="85">
        <v>3</v>
      </c>
      <c r="B57" s="88" t="s">
        <v>21</v>
      </c>
      <c r="C57" s="88" t="s">
        <v>37</v>
      </c>
      <c r="D57" s="88" t="s">
        <v>48</v>
      </c>
      <c r="E57" s="96" t="s">
        <v>6</v>
      </c>
      <c r="F57" s="5" t="s">
        <v>7</v>
      </c>
      <c r="G57" s="8" t="s">
        <v>13</v>
      </c>
      <c r="H57" s="8" t="s">
        <v>13</v>
      </c>
      <c r="I57" s="8" t="s">
        <v>13</v>
      </c>
      <c r="J57" s="8" t="s">
        <v>13</v>
      </c>
      <c r="K57" s="8" t="s">
        <v>13</v>
      </c>
      <c r="L57" s="8" t="s">
        <v>13</v>
      </c>
      <c r="M57" s="97" t="s">
        <v>14</v>
      </c>
    </row>
    <row r="58" spans="1:13" ht="40.25" customHeight="1" x14ac:dyDescent="0.3">
      <c r="A58" s="86"/>
      <c r="B58" s="89"/>
      <c r="C58" s="109"/>
      <c r="D58" s="109"/>
      <c r="E58" s="97"/>
      <c r="F58" s="5" t="s">
        <v>9</v>
      </c>
      <c r="G58" s="8" t="s">
        <v>13</v>
      </c>
      <c r="H58" s="8" t="s">
        <v>13</v>
      </c>
      <c r="I58" s="8" t="s">
        <v>13</v>
      </c>
      <c r="J58" s="8" t="s">
        <v>13</v>
      </c>
      <c r="K58" s="8" t="s">
        <v>13</v>
      </c>
      <c r="L58" s="8" t="s">
        <v>13</v>
      </c>
      <c r="M58" s="97"/>
    </row>
    <row r="59" spans="1:13" ht="86.25" customHeight="1" x14ac:dyDescent="0.3">
      <c r="A59" s="86"/>
      <c r="B59" s="89"/>
      <c r="C59" s="109"/>
      <c r="D59" s="109"/>
      <c r="E59" s="97"/>
      <c r="F59" s="5" t="s">
        <v>78</v>
      </c>
      <c r="G59" s="6">
        <f>SUM(H59:L59)</f>
        <v>28000</v>
      </c>
      <c r="H59" s="7">
        <v>5000</v>
      </c>
      <c r="I59" s="7">
        <v>5300</v>
      </c>
      <c r="J59" s="7">
        <v>5600</v>
      </c>
      <c r="K59" s="7">
        <v>5900</v>
      </c>
      <c r="L59" s="7">
        <v>6200</v>
      </c>
      <c r="M59" s="97"/>
    </row>
    <row r="60" spans="1:13" ht="39.6" customHeight="1" x14ac:dyDescent="0.3">
      <c r="A60" s="86"/>
      <c r="B60" s="89"/>
      <c r="C60" s="110"/>
      <c r="D60" s="109"/>
      <c r="E60" s="98"/>
      <c r="F60" s="5" t="s">
        <v>10</v>
      </c>
      <c r="G60" s="8" t="s">
        <v>13</v>
      </c>
      <c r="H60" s="8" t="s">
        <v>13</v>
      </c>
      <c r="I60" s="8" t="s">
        <v>13</v>
      </c>
      <c r="J60" s="8" t="s">
        <v>13</v>
      </c>
      <c r="K60" s="8" t="s">
        <v>13</v>
      </c>
      <c r="L60" s="8" t="s">
        <v>13</v>
      </c>
      <c r="M60" s="97"/>
    </row>
    <row r="61" spans="1:13" ht="39" customHeight="1" x14ac:dyDescent="0.3">
      <c r="A61" s="86"/>
      <c r="B61" s="89"/>
      <c r="C61" s="91" t="s">
        <v>38</v>
      </c>
      <c r="D61" s="88" t="s">
        <v>48</v>
      </c>
      <c r="E61" s="92" t="s">
        <v>6</v>
      </c>
      <c r="F61" s="5" t="s">
        <v>7</v>
      </c>
      <c r="G61" s="8" t="s">
        <v>13</v>
      </c>
      <c r="H61" s="8" t="s">
        <v>13</v>
      </c>
      <c r="I61" s="8" t="s">
        <v>13</v>
      </c>
      <c r="J61" s="8" t="s">
        <v>13</v>
      </c>
      <c r="K61" s="8" t="s">
        <v>13</v>
      </c>
      <c r="L61" s="8" t="s">
        <v>13</v>
      </c>
      <c r="M61" s="97"/>
    </row>
    <row r="62" spans="1:13" ht="39.6" customHeight="1" x14ac:dyDescent="0.3">
      <c r="A62" s="86"/>
      <c r="B62" s="89"/>
      <c r="C62" s="91"/>
      <c r="D62" s="109"/>
      <c r="E62" s="92"/>
      <c r="F62" s="5" t="s">
        <v>9</v>
      </c>
      <c r="G62" s="8" t="s">
        <v>13</v>
      </c>
      <c r="H62" s="8" t="s">
        <v>13</v>
      </c>
      <c r="I62" s="8" t="s">
        <v>13</v>
      </c>
      <c r="J62" s="8" t="s">
        <v>13</v>
      </c>
      <c r="K62" s="8" t="s">
        <v>13</v>
      </c>
      <c r="L62" s="8" t="s">
        <v>13</v>
      </c>
      <c r="M62" s="97"/>
    </row>
    <row r="63" spans="1:13" ht="87.85" customHeight="1" x14ac:dyDescent="0.3">
      <c r="A63" s="86"/>
      <c r="B63" s="89"/>
      <c r="C63" s="91"/>
      <c r="D63" s="109"/>
      <c r="E63" s="92"/>
      <c r="F63" s="5" t="s">
        <v>78</v>
      </c>
      <c r="G63" s="9">
        <f>SUM(H63:L63)</f>
        <v>21000</v>
      </c>
      <c r="H63" s="8">
        <v>3600</v>
      </c>
      <c r="I63" s="8">
        <v>3800</v>
      </c>
      <c r="J63" s="8">
        <v>4000</v>
      </c>
      <c r="K63" s="8">
        <f>1000+4200</f>
        <v>5200</v>
      </c>
      <c r="L63" s="8">
        <v>4400</v>
      </c>
      <c r="M63" s="97"/>
    </row>
    <row r="64" spans="1:13" ht="41.5" customHeight="1" x14ac:dyDescent="0.3">
      <c r="A64" s="87"/>
      <c r="B64" s="90"/>
      <c r="C64" s="91"/>
      <c r="D64" s="110"/>
      <c r="E64" s="92"/>
      <c r="F64" s="5" t="s">
        <v>10</v>
      </c>
      <c r="G64" s="8" t="s">
        <v>13</v>
      </c>
      <c r="H64" s="8" t="s">
        <v>13</v>
      </c>
      <c r="I64" s="8" t="s">
        <v>13</v>
      </c>
      <c r="J64" s="8" t="s">
        <v>13</v>
      </c>
      <c r="K64" s="8" t="s">
        <v>13</v>
      </c>
      <c r="L64" s="8" t="s">
        <v>13</v>
      </c>
      <c r="M64" s="98"/>
    </row>
    <row r="65" spans="1:13" ht="15.65" x14ac:dyDescent="0.3">
      <c r="A65" s="18"/>
      <c r="B65" s="28"/>
      <c r="C65" s="20"/>
      <c r="D65" s="20"/>
      <c r="E65" s="22"/>
      <c r="F65" s="23"/>
      <c r="G65" s="24"/>
      <c r="H65" s="24"/>
      <c r="I65" s="24"/>
      <c r="J65" s="24"/>
      <c r="K65" s="24"/>
      <c r="L65" s="24"/>
      <c r="M65" s="22"/>
    </row>
    <row r="66" spans="1:13" ht="31.15" customHeight="1" x14ac:dyDescent="0.3">
      <c r="A66" s="85">
        <v>4</v>
      </c>
      <c r="B66" s="118" t="s">
        <v>40</v>
      </c>
      <c r="C66" s="91" t="s">
        <v>39</v>
      </c>
      <c r="D66" s="91" t="s">
        <v>59</v>
      </c>
      <c r="E66" s="92" t="s">
        <v>6</v>
      </c>
      <c r="F66" s="5" t="s">
        <v>7</v>
      </c>
      <c r="G66" s="93" t="s">
        <v>28</v>
      </c>
      <c r="H66" s="94"/>
      <c r="I66" s="94"/>
      <c r="J66" s="94"/>
      <c r="K66" s="94"/>
      <c r="L66" s="95"/>
      <c r="M66" s="96" t="s">
        <v>15</v>
      </c>
    </row>
    <row r="67" spans="1:13" ht="31.3" x14ac:dyDescent="0.3">
      <c r="A67" s="86"/>
      <c r="B67" s="119"/>
      <c r="C67" s="91"/>
      <c r="D67" s="91"/>
      <c r="E67" s="92"/>
      <c r="F67" s="5" t="s">
        <v>9</v>
      </c>
      <c r="G67" s="93" t="s">
        <v>26</v>
      </c>
      <c r="H67" s="94"/>
      <c r="I67" s="94"/>
      <c r="J67" s="94"/>
      <c r="K67" s="94"/>
      <c r="L67" s="95"/>
      <c r="M67" s="97"/>
    </row>
    <row r="68" spans="1:13" ht="101.3" customHeight="1" x14ac:dyDescent="0.3">
      <c r="A68" s="86"/>
      <c r="B68" s="119"/>
      <c r="C68" s="91"/>
      <c r="D68" s="91"/>
      <c r="E68" s="92"/>
      <c r="F68" s="5" t="s">
        <v>78</v>
      </c>
      <c r="G68" s="6">
        <f>SUM(H68:L68)</f>
        <v>197059.20000000001</v>
      </c>
      <c r="H68" s="7">
        <v>33000</v>
      </c>
      <c r="I68" s="7">
        <v>34700</v>
      </c>
      <c r="J68" s="7">
        <f>2500+35400</f>
        <v>37900</v>
      </c>
      <c r="K68" s="7">
        <v>41459.199999999997</v>
      </c>
      <c r="L68" s="7">
        <v>50000</v>
      </c>
      <c r="M68" s="97"/>
    </row>
    <row r="69" spans="1:13" ht="51.05" customHeight="1" x14ac:dyDescent="0.3">
      <c r="A69" s="86"/>
      <c r="B69" s="119"/>
      <c r="C69" s="91"/>
      <c r="D69" s="91"/>
      <c r="E69" s="92"/>
      <c r="F69" s="5" t="s">
        <v>10</v>
      </c>
      <c r="G69" s="93" t="s">
        <v>42</v>
      </c>
      <c r="H69" s="94"/>
      <c r="I69" s="94"/>
      <c r="J69" s="94"/>
      <c r="K69" s="94"/>
      <c r="L69" s="95"/>
      <c r="M69" s="97"/>
    </row>
    <row r="70" spans="1:13" ht="33.049999999999997" customHeight="1" x14ac:dyDescent="0.3">
      <c r="A70" s="86"/>
      <c r="B70" s="119"/>
      <c r="C70" s="91" t="s">
        <v>64</v>
      </c>
      <c r="D70" s="91" t="s">
        <v>23</v>
      </c>
      <c r="E70" s="92" t="s">
        <v>6</v>
      </c>
      <c r="F70" s="5" t="s">
        <v>7</v>
      </c>
      <c r="G70" s="93" t="s">
        <v>28</v>
      </c>
      <c r="H70" s="94"/>
      <c r="I70" s="94"/>
      <c r="J70" s="94"/>
      <c r="K70" s="94"/>
      <c r="L70" s="95"/>
      <c r="M70" s="105"/>
    </row>
    <row r="71" spans="1:13" ht="37.1" customHeight="1" x14ac:dyDescent="0.3">
      <c r="A71" s="86"/>
      <c r="B71" s="119"/>
      <c r="C71" s="91"/>
      <c r="D71" s="91"/>
      <c r="E71" s="92"/>
      <c r="F71" s="5" t="s">
        <v>9</v>
      </c>
      <c r="G71" s="93" t="s">
        <v>26</v>
      </c>
      <c r="H71" s="94"/>
      <c r="I71" s="94"/>
      <c r="J71" s="94"/>
      <c r="K71" s="94"/>
      <c r="L71" s="95"/>
      <c r="M71" s="105"/>
    </row>
    <row r="72" spans="1:13" ht="91.6" customHeight="1" x14ac:dyDescent="0.3">
      <c r="A72" s="86"/>
      <c r="B72" s="119"/>
      <c r="C72" s="91"/>
      <c r="D72" s="91"/>
      <c r="E72" s="92"/>
      <c r="F72" s="5" t="s">
        <v>78</v>
      </c>
      <c r="G72" s="67"/>
      <c r="H72" s="67"/>
      <c r="I72" s="67"/>
      <c r="J72" s="67"/>
      <c r="K72" s="67"/>
      <c r="L72" s="67"/>
      <c r="M72" s="105"/>
    </row>
    <row r="73" spans="1:13" ht="36" customHeight="1" x14ac:dyDescent="0.3">
      <c r="A73" s="86"/>
      <c r="B73" s="119"/>
      <c r="C73" s="91"/>
      <c r="D73" s="91"/>
      <c r="E73" s="92"/>
      <c r="F73" s="5" t="s">
        <v>54</v>
      </c>
      <c r="G73" s="93" t="s">
        <v>55</v>
      </c>
      <c r="H73" s="94"/>
      <c r="I73" s="94"/>
      <c r="J73" s="94"/>
      <c r="K73" s="94"/>
      <c r="L73" s="95"/>
      <c r="M73" s="105"/>
    </row>
    <row r="74" spans="1:13" ht="33.049999999999997" customHeight="1" x14ac:dyDescent="0.3">
      <c r="A74" s="86"/>
      <c r="B74" s="119"/>
      <c r="C74" s="91"/>
      <c r="D74" s="91"/>
      <c r="E74" s="92"/>
      <c r="F74" s="5" t="s">
        <v>10</v>
      </c>
      <c r="G74" s="67" t="s">
        <v>53</v>
      </c>
      <c r="H74" s="67" t="s">
        <v>53</v>
      </c>
      <c r="I74" s="67" t="s">
        <v>53</v>
      </c>
      <c r="J74" s="67" t="s">
        <v>53</v>
      </c>
      <c r="K74" s="67" t="s">
        <v>53</v>
      </c>
      <c r="L74" s="67" t="s">
        <v>53</v>
      </c>
      <c r="M74" s="106"/>
    </row>
    <row r="75" spans="1:13" ht="18" customHeight="1" x14ac:dyDescent="0.3">
      <c r="A75" s="18"/>
      <c r="B75" s="19"/>
      <c r="C75" s="21"/>
      <c r="D75" s="21"/>
      <c r="E75" s="25">
        <v>4</v>
      </c>
      <c r="F75" s="26"/>
      <c r="G75" s="27"/>
      <c r="H75" s="27"/>
      <c r="I75" s="27"/>
      <c r="J75" s="27"/>
      <c r="K75" s="27"/>
      <c r="L75" s="27"/>
      <c r="M75" s="25"/>
    </row>
    <row r="76" spans="1:13" ht="24.45" x14ac:dyDescent="0.3">
      <c r="A76" s="18"/>
      <c r="B76" s="19"/>
      <c r="C76" s="21"/>
      <c r="D76" s="21"/>
      <c r="E76" s="25"/>
      <c r="F76" s="26"/>
      <c r="G76" s="27"/>
      <c r="H76" s="27"/>
      <c r="I76" s="27"/>
      <c r="J76" s="27"/>
      <c r="K76" s="99" t="s">
        <v>45</v>
      </c>
      <c r="L76" s="100"/>
      <c r="M76" s="100"/>
    </row>
    <row r="77" spans="1:13" ht="15.85" customHeight="1" x14ac:dyDescent="0.3">
      <c r="A77" s="31">
        <v>1</v>
      </c>
      <c r="B77" s="31">
        <v>2</v>
      </c>
      <c r="C77" s="31">
        <v>3</v>
      </c>
      <c r="D77" s="31">
        <v>4</v>
      </c>
      <c r="E77" s="31">
        <v>5</v>
      </c>
      <c r="F77" s="31">
        <v>6</v>
      </c>
      <c r="G77" s="31">
        <v>7</v>
      </c>
      <c r="H77" s="31">
        <v>8</v>
      </c>
      <c r="I77" s="31">
        <v>9</v>
      </c>
      <c r="J77" s="31">
        <v>10</v>
      </c>
      <c r="K77" s="31">
        <v>11</v>
      </c>
      <c r="L77" s="31">
        <v>12</v>
      </c>
      <c r="M77" s="31">
        <v>13</v>
      </c>
    </row>
    <row r="78" spans="1:13" ht="38.5" customHeight="1" x14ac:dyDescent="0.3">
      <c r="A78" s="86"/>
      <c r="B78" s="119"/>
      <c r="C78" s="91" t="s">
        <v>60</v>
      </c>
      <c r="D78" s="91" t="s">
        <v>61</v>
      </c>
      <c r="E78" s="92" t="s">
        <v>6</v>
      </c>
      <c r="F78" s="71" t="s">
        <v>7</v>
      </c>
      <c r="G78" s="115" t="s">
        <v>62</v>
      </c>
      <c r="H78" s="116"/>
      <c r="I78" s="116"/>
      <c r="J78" s="116"/>
      <c r="K78" s="116"/>
      <c r="L78" s="117"/>
      <c r="M78" s="112"/>
    </row>
    <row r="79" spans="1:13" ht="42.6" customHeight="1" x14ac:dyDescent="0.3">
      <c r="A79" s="86"/>
      <c r="B79" s="119"/>
      <c r="C79" s="91"/>
      <c r="D79" s="91"/>
      <c r="E79" s="92"/>
      <c r="F79" s="71" t="s">
        <v>9</v>
      </c>
      <c r="G79" s="115" t="s">
        <v>26</v>
      </c>
      <c r="H79" s="116"/>
      <c r="I79" s="116"/>
      <c r="J79" s="116"/>
      <c r="K79" s="116"/>
      <c r="L79" s="117"/>
      <c r="M79" s="113"/>
    </row>
    <row r="80" spans="1:13" ht="81.7" customHeight="1" x14ac:dyDescent="0.3">
      <c r="A80" s="86"/>
      <c r="B80" s="119"/>
      <c r="C80" s="91"/>
      <c r="D80" s="91"/>
      <c r="E80" s="92"/>
      <c r="F80" s="5" t="s">
        <v>78</v>
      </c>
      <c r="G80" s="6">
        <f>SUM(H80:L80)</f>
        <v>7492.6</v>
      </c>
      <c r="H80" s="72"/>
      <c r="I80" s="72"/>
      <c r="J80" s="72"/>
      <c r="K80" s="70">
        <v>3500</v>
      </c>
      <c r="L80" s="83">
        <f>92.6+3900</f>
        <v>3992.6</v>
      </c>
      <c r="M80" s="113"/>
    </row>
    <row r="81" spans="1:13" ht="41.5" customHeight="1" x14ac:dyDescent="0.3">
      <c r="A81" s="87"/>
      <c r="B81" s="120"/>
      <c r="C81" s="91"/>
      <c r="D81" s="91"/>
      <c r="E81" s="92"/>
      <c r="F81" s="5" t="s">
        <v>10</v>
      </c>
      <c r="G81" s="72" t="s">
        <v>63</v>
      </c>
      <c r="H81" s="72" t="s">
        <v>63</v>
      </c>
      <c r="I81" s="72" t="s">
        <v>63</v>
      </c>
      <c r="J81" s="72" t="s">
        <v>63</v>
      </c>
      <c r="K81" s="72" t="s">
        <v>63</v>
      </c>
      <c r="L81" s="72" t="s">
        <v>63</v>
      </c>
      <c r="M81" s="114"/>
    </row>
    <row r="82" spans="1:13" ht="31.15" customHeight="1" x14ac:dyDescent="0.3">
      <c r="A82" s="85">
        <v>5</v>
      </c>
      <c r="B82" s="118" t="s">
        <v>22</v>
      </c>
      <c r="C82" s="91" t="s">
        <v>67</v>
      </c>
      <c r="D82" s="91" t="s">
        <v>58</v>
      </c>
      <c r="E82" s="92" t="s">
        <v>6</v>
      </c>
      <c r="F82" s="5" t="s">
        <v>7</v>
      </c>
      <c r="G82" s="93" t="s">
        <v>29</v>
      </c>
      <c r="H82" s="94"/>
      <c r="I82" s="94"/>
      <c r="J82" s="94"/>
      <c r="K82" s="94"/>
      <c r="L82" s="95"/>
      <c r="M82" s="96" t="s">
        <v>16</v>
      </c>
    </row>
    <row r="83" spans="1:13" ht="31.3" x14ac:dyDescent="0.3">
      <c r="A83" s="86"/>
      <c r="B83" s="119"/>
      <c r="C83" s="91"/>
      <c r="D83" s="91"/>
      <c r="E83" s="92"/>
      <c r="F83" s="5" t="s">
        <v>9</v>
      </c>
      <c r="G83" s="93" t="s">
        <v>26</v>
      </c>
      <c r="H83" s="94"/>
      <c r="I83" s="94"/>
      <c r="J83" s="94"/>
      <c r="K83" s="94"/>
      <c r="L83" s="95"/>
      <c r="M83" s="97"/>
    </row>
    <row r="84" spans="1:13" ht="90" customHeight="1" x14ac:dyDescent="0.3">
      <c r="A84" s="86"/>
      <c r="B84" s="119"/>
      <c r="C84" s="91"/>
      <c r="D84" s="91"/>
      <c r="E84" s="92"/>
      <c r="F84" s="5" t="s">
        <v>78</v>
      </c>
      <c r="G84" s="6">
        <f>SUM(H84:L84)</f>
        <v>32900</v>
      </c>
      <c r="H84" s="7">
        <v>6000</v>
      </c>
      <c r="I84" s="7">
        <v>6300</v>
      </c>
      <c r="J84" s="7">
        <v>6600</v>
      </c>
      <c r="K84" s="7">
        <v>6800</v>
      </c>
      <c r="L84" s="7">
        <v>7200</v>
      </c>
      <c r="M84" s="97"/>
    </row>
    <row r="85" spans="1:13" ht="44.3" customHeight="1" x14ac:dyDescent="0.3">
      <c r="A85" s="86"/>
      <c r="B85" s="119"/>
      <c r="C85" s="91"/>
      <c r="D85" s="91"/>
      <c r="E85" s="92"/>
      <c r="F85" s="5" t="s">
        <v>10</v>
      </c>
      <c r="G85" s="93" t="s">
        <v>27</v>
      </c>
      <c r="H85" s="94"/>
      <c r="I85" s="94"/>
      <c r="J85" s="94"/>
      <c r="K85" s="94"/>
      <c r="L85" s="95"/>
      <c r="M85" s="97"/>
    </row>
    <row r="86" spans="1:13" ht="31.15" customHeight="1" x14ac:dyDescent="0.3">
      <c r="A86" s="86"/>
      <c r="B86" s="119"/>
      <c r="C86" s="91" t="s">
        <v>68</v>
      </c>
      <c r="D86" s="91" t="s">
        <v>69</v>
      </c>
      <c r="E86" s="92" t="s">
        <v>70</v>
      </c>
      <c r="F86" s="5" t="s">
        <v>7</v>
      </c>
      <c r="G86" s="93" t="s">
        <v>62</v>
      </c>
      <c r="H86" s="94"/>
      <c r="I86" s="94"/>
      <c r="J86" s="94"/>
      <c r="K86" s="94"/>
      <c r="L86" s="95"/>
      <c r="M86" s="97"/>
    </row>
    <row r="87" spans="1:13" ht="31.15" customHeight="1" x14ac:dyDescent="0.3">
      <c r="A87" s="86"/>
      <c r="B87" s="119"/>
      <c r="C87" s="91"/>
      <c r="D87" s="91"/>
      <c r="E87" s="92"/>
      <c r="F87" s="5" t="s">
        <v>9</v>
      </c>
      <c r="G87" s="93" t="s">
        <v>26</v>
      </c>
      <c r="H87" s="94"/>
      <c r="I87" s="94"/>
      <c r="J87" s="94"/>
      <c r="K87" s="94"/>
      <c r="L87" s="95"/>
      <c r="M87" s="97"/>
    </row>
    <row r="88" spans="1:13" ht="130.55000000000001" customHeight="1" x14ac:dyDescent="0.3">
      <c r="A88" s="86"/>
      <c r="B88" s="119"/>
      <c r="C88" s="91"/>
      <c r="D88" s="91"/>
      <c r="E88" s="92"/>
      <c r="F88" s="5" t="s">
        <v>79</v>
      </c>
      <c r="G88" s="6">
        <f>SUM(H88:L88)</f>
        <v>260000</v>
      </c>
      <c r="H88" s="75"/>
      <c r="I88" s="75"/>
      <c r="J88" s="75"/>
      <c r="K88" s="75">
        <v>130000</v>
      </c>
      <c r="L88" s="75">
        <v>130000</v>
      </c>
      <c r="M88" s="97"/>
    </row>
    <row r="89" spans="1:13" ht="48.05" customHeight="1" x14ac:dyDescent="0.3">
      <c r="A89" s="86"/>
      <c r="B89" s="119"/>
      <c r="C89" s="91"/>
      <c r="D89" s="91"/>
      <c r="E89" s="92"/>
      <c r="F89" s="5" t="s">
        <v>10</v>
      </c>
      <c r="G89" s="72" t="s">
        <v>63</v>
      </c>
      <c r="H89" s="72" t="s">
        <v>63</v>
      </c>
      <c r="I89" s="72" t="s">
        <v>63</v>
      </c>
      <c r="J89" s="72" t="s">
        <v>63</v>
      </c>
      <c r="K89" s="72" t="s">
        <v>63</v>
      </c>
      <c r="L89" s="72" t="s">
        <v>63</v>
      </c>
      <c r="M89" s="97"/>
    </row>
    <row r="90" spans="1:13" ht="48.05" customHeight="1" x14ac:dyDescent="0.3">
      <c r="A90" s="86"/>
      <c r="B90" s="119"/>
      <c r="C90" s="91" t="s">
        <v>71</v>
      </c>
      <c r="D90" s="91" t="s">
        <v>72</v>
      </c>
      <c r="E90" s="92" t="s">
        <v>70</v>
      </c>
      <c r="F90" s="5" t="s">
        <v>7</v>
      </c>
      <c r="G90" s="6" t="s">
        <v>63</v>
      </c>
      <c r="H90" s="75" t="s">
        <v>63</v>
      </c>
      <c r="I90" s="75" t="s">
        <v>63</v>
      </c>
      <c r="J90" s="75" t="s">
        <v>63</v>
      </c>
      <c r="K90" s="75" t="s">
        <v>63</v>
      </c>
      <c r="L90" s="75" t="s">
        <v>63</v>
      </c>
      <c r="M90" s="97"/>
    </row>
    <row r="91" spans="1:13" ht="44.45" customHeight="1" x14ac:dyDescent="0.3">
      <c r="A91" s="86"/>
      <c r="B91" s="119"/>
      <c r="C91" s="91"/>
      <c r="D91" s="91"/>
      <c r="E91" s="92"/>
      <c r="F91" s="5" t="s">
        <v>9</v>
      </c>
      <c r="G91" s="6" t="s">
        <v>63</v>
      </c>
      <c r="H91" s="75" t="s">
        <v>63</v>
      </c>
      <c r="I91" s="75" t="s">
        <v>63</v>
      </c>
      <c r="J91" s="75" t="s">
        <v>63</v>
      </c>
      <c r="K91" s="75" t="s">
        <v>63</v>
      </c>
      <c r="L91" s="75" t="s">
        <v>63</v>
      </c>
      <c r="M91" s="97"/>
    </row>
    <row r="92" spans="1:13" ht="87.05" customHeight="1" x14ac:dyDescent="0.3">
      <c r="A92" s="86"/>
      <c r="B92" s="119"/>
      <c r="C92" s="91"/>
      <c r="D92" s="91"/>
      <c r="E92" s="92"/>
      <c r="F92" s="5" t="s">
        <v>78</v>
      </c>
      <c r="G92" s="6" t="s">
        <v>63</v>
      </c>
      <c r="H92" s="75" t="s">
        <v>63</v>
      </c>
      <c r="I92" s="75" t="s">
        <v>63</v>
      </c>
      <c r="J92" s="75" t="s">
        <v>63</v>
      </c>
      <c r="K92" s="75" t="s">
        <v>63</v>
      </c>
      <c r="L92" s="75" t="s">
        <v>63</v>
      </c>
      <c r="M92" s="97"/>
    </row>
    <row r="93" spans="1:13" s="54" customFormat="1" ht="55.9" customHeight="1" thickBot="1" x14ac:dyDescent="0.35">
      <c r="A93" s="87"/>
      <c r="B93" s="120"/>
      <c r="C93" s="91"/>
      <c r="D93" s="91"/>
      <c r="E93" s="92"/>
      <c r="F93" s="5" t="s">
        <v>10</v>
      </c>
      <c r="G93" s="115" t="s">
        <v>73</v>
      </c>
      <c r="H93" s="116"/>
      <c r="I93" s="116"/>
      <c r="J93" s="116"/>
      <c r="K93" s="116"/>
      <c r="L93" s="117"/>
      <c r="M93" s="98"/>
    </row>
    <row r="94" spans="1:13" ht="31.5" customHeight="1" x14ac:dyDescent="0.3">
      <c r="A94" s="111">
        <v>6</v>
      </c>
      <c r="B94" s="88" t="s">
        <v>41</v>
      </c>
      <c r="C94" s="91" t="s">
        <v>80</v>
      </c>
      <c r="D94" s="91" t="s">
        <v>81</v>
      </c>
      <c r="E94" s="92" t="s">
        <v>6</v>
      </c>
      <c r="F94" s="5" t="s">
        <v>7</v>
      </c>
      <c r="G94" s="93" t="s">
        <v>28</v>
      </c>
      <c r="H94" s="94"/>
      <c r="I94" s="94"/>
      <c r="J94" s="94"/>
      <c r="K94" s="94"/>
      <c r="L94" s="95"/>
      <c r="M94" s="96" t="s">
        <v>17</v>
      </c>
    </row>
    <row r="95" spans="1:13" ht="31.3" x14ac:dyDescent="0.3">
      <c r="A95" s="111"/>
      <c r="B95" s="89"/>
      <c r="C95" s="91"/>
      <c r="D95" s="91"/>
      <c r="E95" s="92"/>
      <c r="F95" s="5" t="s">
        <v>9</v>
      </c>
      <c r="G95" s="8" t="s">
        <v>13</v>
      </c>
      <c r="H95" s="8" t="s">
        <v>13</v>
      </c>
      <c r="I95" s="8" t="s">
        <v>13</v>
      </c>
      <c r="J95" s="8" t="s">
        <v>13</v>
      </c>
      <c r="K95" s="8" t="s">
        <v>13</v>
      </c>
      <c r="L95" s="8" t="s">
        <v>13</v>
      </c>
      <c r="M95" s="97"/>
    </row>
    <row r="96" spans="1:13" ht="95.95" customHeight="1" x14ac:dyDescent="0.3">
      <c r="A96" s="111"/>
      <c r="B96" s="89"/>
      <c r="C96" s="91"/>
      <c r="D96" s="91"/>
      <c r="E96" s="92"/>
      <c r="F96" s="5" t="s">
        <v>82</v>
      </c>
      <c r="G96" s="6">
        <f>SUM(H96:L96)</f>
        <v>11000</v>
      </c>
      <c r="H96" s="84">
        <v>1000</v>
      </c>
      <c r="I96" s="84">
        <v>2000</v>
      </c>
      <c r="J96" s="84">
        <v>2000</v>
      </c>
      <c r="K96" s="84">
        <v>2000</v>
      </c>
      <c r="L96" s="84">
        <v>4000</v>
      </c>
      <c r="M96" s="97"/>
    </row>
    <row r="97" spans="1:13" ht="81.7" customHeight="1" x14ac:dyDescent="0.3">
      <c r="A97" s="111"/>
      <c r="B97" s="89"/>
      <c r="C97" s="91"/>
      <c r="D97" s="91"/>
      <c r="E97" s="92"/>
      <c r="F97" s="5" t="s">
        <v>83</v>
      </c>
      <c r="G97" s="6"/>
      <c r="H97" s="84"/>
      <c r="I97" s="84"/>
      <c r="J97" s="84"/>
      <c r="K97" s="84"/>
      <c r="L97" s="84">
        <v>4000</v>
      </c>
      <c r="M97" s="97"/>
    </row>
    <row r="98" spans="1:13" ht="44.3" customHeight="1" x14ac:dyDescent="0.3">
      <c r="A98" s="111"/>
      <c r="B98" s="90"/>
      <c r="C98" s="91"/>
      <c r="D98" s="91"/>
      <c r="E98" s="92"/>
      <c r="F98" s="5" t="s">
        <v>10</v>
      </c>
      <c r="G98" s="93" t="s">
        <v>27</v>
      </c>
      <c r="H98" s="94"/>
      <c r="I98" s="94"/>
      <c r="J98" s="94"/>
      <c r="K98" s="94"/>
      <c r="L98" s="95"/>
      <c r="M98" s="98"/>
    </row>
    <row r="99" spans="1:13" ht="24.45" x14ac:dyDescent="0.3">
      <c r="A99" s="18"/>
      <c r="B99" s="19"/>
      <c r="C99" s="21"/>
      <c r="D99" s="21"/>
      <c r="E99" s="82"/>
      <c r="F99" s="26"/>
      <c r="G99" s="27"/>
      <c r="H99" s="27"/>
      <c r="I99" s="27"/>
      <c r="J99" s="27"/>
      <c r="K99" s="99" t="s">
        <v>45</v>
      </c>
      <c r="L99" s="100"/>
      <c r="M99" s="100"/>
    </row>
    <row r="100" spans="1:13" ht="15.85" customHeight="1" x14ac:dyDescent="0.3">
      <c r="A100" s="31">
        <v>1</v>
      </c>
      <c r="B100" s="31">
        <v>2</v>
      </c>
      <c r="C100" s="31">
        <v>3</v>
      </c>
      <c r="D100" s="31">
        <v>4</v>
      </c>
      <c r="E100" s="31">
        <v>5</v>
      </c>
      <c r="F100" s="31">
        <v>6</v>
      </c>
      <c r="G100" s="31">
        <v>7</v>
      </c>
      <c r="H100" s="31">
        <v>8</v>
      </c>
      <c r="I100" s="31">
        <v>9</v>
      </c>
      <c r="J100" s="31">
        <v>10</v>
      </c>
      <c r="K100" s="31">
        <v>11</v>
      </c>
      <c r="L100" s="31">
        <v>12</v>
      </c>
      <c r="M100" s="31">
        <v>13</v>
      </c>
    </row>
    <row r="101" spans="1:13" ht="31.3" x14ac:dyDescent="0.3">
      <c r="A101" s="85">
        <v>7</v>
      </c>
      <c r="B101" s="88" t="s">
        <v>74</v>
      </c>
      <c r="C101" s="91" t="s">
        <v>75</v>
      </c>
      <c r="D101" s="91" t="s">
        <v>51</v>
      </c>
      <c r="E101" s="92" t="s">
        <v>76</v>
      </c>
      <c r="F101" s="5" t="s">
        <v>7</v>
      </c>
      <c r="G101" s="93" t="s">
        <v>28</v>
      </c>
      <c r="H101" s="94"/>
      <c r="I101" s="94"/>
      <c r="J101" s="94"/>
      <c r="K101" s="94"/>
      <c r="L101" s="95"/>
      <c r="M101" s="96" t="s">
        <v>77</v>
      </c>
    </row>
    <row r="102" spans="1:13" ht="41.35" customHeight="1" x14ac:dyDescent="0.3">
      <c r="A102" s="86"/>
      <c r="B102" s="89"/>
      <c r="C102" s="91"/>
      <c r="D102" s="91"/>
      <c r="E102" s="92"/>
      <c r="F102" s="5" t="s">
        <v>9</v>
      </c>
      <c r="G102" s="8" t="s">
        <v>63</v>
      </c>
      <c r="H102" s="8" t="s">
        <v>63</v>
      </c>
      <c r="I102" s="8" t="s">
        <v>63</v>
      </c>
      <c r="J102" s="8" t="s">
        <v>63</v>
      </c>
      <c r="K102" s="8" t="s">
        <v>63</v>
      </c>
      <c r="L102" s="8" t="s">
        <v>63</v>
      </c>
      <c r="M102" s="97"/>
    </row>
    <row r="103" spans="1:13" ht="89.25" customHeight="1" x14ac:dyDescent="0.3">
      <c r="A103" s="86"/>
      <c r="B103" s="89"/>
      <c r="C103" s="91"/>
      <c r="D103" s="91"/>
      <c r="E103" s="92"/>
      <c r="F103" s="5" t="s">
        <v>78</v>
      </c>
      <c r="G103" s="6">
        <f>H103+I103+J103+K103+L103</f>
        <v>12000</v>
      </c>
      <c r="H103" s="81">
        <v>0</v>
      </c>
      <c r="I103" s="81">
        <v>0</v>
      </c>
      <c r="J103" s="81">
        <v>0</v>
      </c>
      <c r="K103" s="81">
        <v>3000</v>
      </c>
      <c r="L103" s="81">
        <v>9000</v>
      </c>
      <c r="M103" s="97"/>
    </row>
    <row r="104" spans="1:13" ht="53.25" customHeight="1" x14ac:dyDescent="0.3">
      <c r="A104" s="87"/>
      <c r="B104" s="90"/>
      <c r="C104" s="91"/>
      <c r="D104" s="91"/>
      <c r="E104" s="92"/>
      <c r="F104" s="5" t="s">
        <v>10</v>
      </c>
      <c r="G104" s="93" t="s">
        <v>63</v>
      </c>
      <c r="H104" s="94" t="s">
        <v>63</v>
      </c>
      <c r="I104" s="94" t="s">
        <v>63</v>
      </c>
      <c r="J104" s="94" t="s">
        <v>63</v>
      </c>
      <c r="K104" s="94" t="s">
        <v>63</v>
      </c>
      <c r="L104" s="95" t="s">
        <v>63</v>
      </c>
      <c r="M104" s="98"/>
    </row>
    <row r="105" spans="1:13" ht="27.55" x14ac:dyDescent="0.45">
      <c r="B105" s="121"/>
      <c r="C105" s="121"/>
      <c r="D105" s="121"/>
      <c r="E105" s="10"/>
      <c r="F105" s="11"/>
      <c r="G105" s="10"/>
      <c r="H105" s="10"/>
      <c r="I105" s="10"/>
      <c r="J105" s="122"/>
      <c r="K105" s="123"/>
      <c r="L105" s="123"/>
      <c r="M105" s="12"/>
    </row>
    <row r="106" spans="1:13" ht="27.55" x14ac:dyDescent="0.45">
      <c r="B106" s="121"/>
      <c r="C106" s="121"/>
      <c r="D106" s="121"/>
      <c r="E106" s="10"/>
      <c r="F106" s="11"/>
      <c r="G106" s="10"/>
      <c r="H106" s="10"/>
      <c r="I106" s="10"/>
      <c r="J106" s="123"/>
      <c r="K106" s="123"/>
      <c r="L106" s="123"/>
      <c r="M106" s="12"/>
    </row>
    <row r="107" spans="1:13" ht="27.55" x14ac:dyDescent="0.45">
      <c r="B107" s="121"/>
      <c r="C107" s="121"/>
      <c r="D107" s="121"/>
      <c r="E107" s="10"/>
      <c r="F107" s="11"/>
      <c r="G107" s="10"/>
      <c r="H107" s="10"/>
      <c r="I107" s="10"/>
      <c r="J107" s="123"/>
      <c r="K107" s="123"/>
      <c r="L107" s="123"/>
      <c r="M107" s="12"/>
    </row>
    <row r="108" spans="1:13" ht="15.65" x14ac:dyDescent="0.3">
      <c r="B108" s="13"/>
      <c r="C108" s="13"/>
      <c r="D108" s="13"/>
      <c r="E108" s="13"/>
      <c r="F108" s="14"/>
      <c r="G108" s="13"/>
      <c r="H108" s="13"/>
      <c r="I108" s="13"/>
      <c r="J108" s="13"/>
      <c r="K108" s="15"/>
      <c r="L108" s="15"/>
      <c r="M108" s="16"/>
    </row>
  </sheetData>
  <mergeCells count="138">
    <mergeCell ref="C52:C55"/>
    <mergeCell ref="D52:D55"/>
    <mergeCell ref="E52:E55"/>
    <mergeCell ref="G52:L52"/>
    <mergeCell ref="M27:M48"/>
    <mergeCell ref="M53:M55"/>
    <mergeCell ref="G53:L53"/>
    <mergeCell ref="B27:B30"/>
    <mergeCell ref="C27:C30"/>
    <mergeCell ref="D27:D30"/>
    <mergeCell ref="E27:E30"/>
    <mergeCell ref="C45:C48"/>
    <mergeCell ref="D45:D48"/>
    <mergeCell ref="E45:E48"/>
    <mergeCell ref="G45:L45"/>
    <mergeCell ref="C41:C44"/>
    <mergeCell ref="D41:D44"/>
    <mergeCell ref="E41:E44"/>
    <mergeCell ref="B8:B11"/>
    <mergeCell ref="B2:M2"/>
    <mergeCell ref="B3:B5"/>
    <mergeCell ref="C3:C5"/>
    <mergeCell ref="D3:D5"/>
    <mergeCell ref="E3:E5"/>
    <mergeCell ref="F3:F5"/>
    <mergeCell ref="G3:L3"/>
    <mergeCell ref="M3:M5"/>
    <mergeCell ref="G4:G5"/>
    <mergeCell ref="H4:H5"/>
    <mergeCell ref="I4:I5"/>
    <mergeCell ref="J4:J5"/>
    <mergeCell ref="K4:K5"/>
    <mergeCell ref="L4:L5"/>
    <mergeCell ref="D8:D11"/>
    <mergeCell ref="E8:E11"/>
    <mergeCell ref="G8:L8"/>
    <mergeCell ref="G13:L13"/>
    <mergeCell ref="C16:C19"/>
    <mergeCell ref="D16:D19"/>
    <mergeCell ref="M8:M11"/>
    <mergeCell ref="C37:C40"/>
    <mergeCell ref="D37:D40"/>
    <mergeCell ref="E37:E40"/>
    <mergeCell ref="G40:L40"/>
    <mergeCell ref="G11:L11"/>
    <mergeCell ref="E16:E19"/>
    <mergeCell ref="G19:L19"/>
    <mergeCell ref="C33:C36"/>
    <mergeCell ref="D33:D36"/>
    <mergeCell ref="E33:E36"/>
    <mergeCell ref="G34:L34"/>
    <mergeCell ref="K25:M25"/>
    <mergeCell ref="C20:C23"/>
    <mergeCell ref="D20:D23"/>
    <mergeCell ref="E20:E23"/>
    <mergeCell ref="G27:L27"/>
    <mergeCell ref="G28:L28"/>
    <mergeCell ref="G30:L30"/>
    <mergeCell ref="C8:C11"/>
    <mergeCell ref="B105:D107"/>
    <mergeCell ref="J105:L107"/>
    <mergeCell ref="B94:B98"/>
    <mergeCell ref="C94:C98"/>
    <mergeCell ref="D94:D98"/>
    <mergeCell ref="E94:E98"/>
    <mergeCell ref="G94:L94"/>
    <mergeCell ref="G98:L98"/>
    <mergeCell ref="D70:D74"/>
    <mergeCell ref="G73:L73"/>
    <mergeCell ref="C78:C81"/>
    <mergeCell ref="D78:D81"/>
    <mergeCell ref="E78:E81"/>
    <mergeCell ref="G78:L78"/>
    <mergeCell ref="G79:L79"/>
    <mergeCell ref="C86:C89"/>
    <mergeCell ref="D86:D89"/>
    <mergeCell ref="E86:E89"/>
    <mergeCell ref="G86:L86"/>
    <mergeCell ref="G87:L87"/>
    <mergeCell ref="B66:B74"/>
    <mergeCell ref="B78:B81"/>
    <mergeCell ref="C90:C93"/>
    <mergeCell ref="D90:D93"/>
    <mergeCell ref="A94:A98"/>
    <mergeCell ref="C66:C69"/>
    <mergeCell ref="C70:C74"/>
    <mergeCell ref="M94:M98"/>
    <mergeCell ref="C82:C85"/>
    <mergeCell ref="D82:D85"/>
    <mergeCell ref="E82:E85"/>
    <mergeCell ref="G82:L82"/>
    <mergeCell ref="G83:L83"/>
    <mergeCell ref="G85:L85"/>
    <mergeCell ref="G66:L66"/>
    <mergeCell ref="D66:D69"/>
    <mergeCell ref="E66:E69"/>
    <mergeCell ref="M78:M81"/>
    <mergeCell ref="K76:M76"/>
    <mergeCell ref="M82:M93"/>
    <mergeCell ref="A66:A74"/>
    <mergeCell ref="A78:A81"/>
    <mergeCell ref="E90:E93"/>
    <mergeCell ref="G93:L93"/>
    <mergeCell ref="A82:A93"/>
    <mergeCell ref="B82:B93"/>
    <mergeCell ref="J1:M1"/>
    <mergeCell ref="A57:A64"/>
    <mergeCell ref="K50:M50"/>
    <mergeCell ref="A3:A5"/>
    <mergeCell ref="E70:E74"/>
    <mergeCell ref="G70:L70"/>
    <mergeCell ref="A8:A11"/>
    <mergeCell ref="A27:A30"/>
    <mergeCell ref="M66:M74"/>
    <mergeCell ref="G67:L67"/>
    <mergeCell ref="G69:L69"/>
    <mergeCell ref="G71:L71"/>
    <mergeCell ref="C12:C15"/>
    <mergeCell ref="D12:D15"/>
    <mergeCell ref="B57:B64"/>
    <mergeCell ref="C57:C60"/>
    <mergeCell ref="D57:D60"/>
    <mergeCell ref="E57:E60"/>
    <mergeCell ref="M57:M64"/>
    <mergeCell ref="C61:C64"/>
    <mergeCell ref="D61:D64"/>
    <mergeCell ref="E61:E64"/>
    <mergeCell ref="G9:L9"/>
    <mergeCell ref="E12:E15"/>
    <mergeCell ref="A101:A104"/>
    <mergeCell ref="B101:B104"/>
    <mergeCell ref="C101:C104"/>
    <mergeCell ref="D101:D104"/>
    <mergeCell ref="E101:E104"/>
    <mergeCell ref="G101:L101"/>
    <mergeCell ref="M101:M104"/>
    <mergeCell ref="G104:L104"/>
    <mergeCell ref="K99:M99"/>
  </mergeCells>
  <pageMargins left="0.51181102362204722" right="0.19685039370078741" top="0.35433070866141736" bottom="0.23622047244094491" header="0.27559055118110237" footer="0.23622047244094491"/>
  <pageSetup paperSize="9" scale="46" fitToHeight="4" orientation="landscape" r:id="rId1"/>
  <rowBreaks count="4" manualBreakCount="4">
    <brk id="23" max="12" man="1"/>
    <brk id="48" max="12" man="1"/>
    <brk id="74" max="12" man="1"/>
    <brk id="9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2025-03-19T11:58:23Z</dcterms:modified>
</cp:coreProperties>
</file>