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875"/>
  </bookViews>
  <sheets>
    <sheet name="УсіТ_1" sheetId="1" r:id="rId1"/>
  </sheets>
  <calcPr calcId="145621"/>
</workbook>
</file>

<file path=xl/calcChain.xml><?xml version="1.0" encoding="utf-8"?>
<calcChain xmlns="http://schemas.openxmlformats.org/spreadsheetml/2006/main">
  <c r="BB13" i="1" l="1"/>
  <c r="BA13" i="1"/>
  <c r="BA12" i="1" s="1"/>
  <c r="BA11" i="1" s="1"/>
  <c r="AZ13" i="1"/>
  <c r="AZ12" i="1" s="1"/>
  <c r="AZ11" i="1" s="1"/>
  <c r="AY13" i="1"/>
  <c r="AY12" i="1" s="1"/>
  <c r="AY11" i="1" s="1"/>
  <c r="I12" i="1"/>
  <c r="I11" i="1" s="1"/>
  <c r="J12" i="1"/>
  <c r="J11" i="1" s="1"/>
  <c r="K12" i="1"/>
  <c r="L12" i="1"/>
  <c r="L11" i="1" s="1"/>
  <c r="M12" i="1"/>
  <c r="N12" i="1"/>
  <c r="N11" i="1" s="1"/>
  <c r="O12" i="1"/>
  <c r="P12" i="1"/>
  <c r="P11" i="1" s="1"/>
  <c r="Q12" i="1"/>
  <c r="Q11" i="1" s="1"/>
  <c r="R12" i="1"/>
  <c r="R11" i="1" s="1"/>
  <c r="S12" i="1"/>
  <c r="S11" i="1" s="1"/>
  <c r="U12" i="1"/>
  <c r="U11" i="1" s="1"/>
  <c r="X12" i="1"/>
  <c r="X11" i="1" s="1"/>
  <c r="Y12" i="1"/>
  <c r="Y11" i="1" s="1"/>
  <c r="Z12" i="1"/>
  <c r="Z11" i="1" s="1"/>
  <c r="AC12" i="1"/>
  <c r="AE12" i="1"/>
  <c r="AE11" i="1" s="1"/>
  <c r="AF12" i="1"/>
  <c r="AF11" i="1" s="1"/>
  <c r="AH12" i="1"/>
  <c r="AH11" i="1" s="1"/>
  <c r="AI12" i="1"/>
  <c r="AI11" i="1" s="1"/>
  <c r="AJ12" i="1"/>
  <c r="AJ11" i="1" s="1"/>
  <c r="AK12" i="1"/>
  <c r="AL12" i="1"/>
  <c r="AL11" i="1" s="1"/>
  <c r="AN12" i="1"/>
  <c r="AN11" i="1" s="1"/>
  <c r="AO12" i="1"/>
  <c r="AO11" i="1" s="1"/>
  <c r="AP12" i="1"/>
  <c r="AP11" i="1" s="1"/>
  <c r="AQ12" i="1"/>
  <c r="AQ11" i="1" s="1"/>
  <c r="AR12" i="1"/>
  <c r="AR11" i="1" s="1"/>
  <c r="AS12" i="1"/>
  <c r="AS11" i="1" s="1"/>
  <c r="AT12" i="1"/>
  <c r="AT11" i="1" s="1"/>
  <c r="AU12" i="1"/>
  <c r="AU11" i="1" s="1"/>
  <c r="AV12" i="1"/>
  <c r="AV11" i="1" s="1"/>
  <c r="AW12" i="1"/>
  <c r="AW11" i="1" s="1"/>
  <c r="AX12" i="1"/>
  <c r="AX11" i="1" s="1"/>
  <c r="G12" i="1"/>
  <c r="G11" i="1" s="1"/>
  <c r="H13" i="1"/>
  <c r="H12" i="1" s="1"/>
  <c r="H11" i="1" s="1"/>
  <c r="E12" i="1"/>
  <c r="E11" i="1" s="1"/>
  <c r="F13" i="1"/>
  <c r="F12" i="1" s="1"/>
  <c r="F11" i="1" s="1"/>
  <c r="D13" i="1"/>
  <c r="D12" i="1" s="1"/>
  <c r="D11" i="1" s="1"/>
  <c r="EY13" i="1"/>
  <c r="EW12" i="1"/>
  <c r="EW11" i="1" s="1"/>
  <c r="EY12" i="1"/>
  <c r="EY11" i="1" s="1"/>
  <c r="EZ12" i="1"/>
  <c r="EZ11" i="1" s="1"/>
  <c r="FA12" i="1"/>
  <c r="FA11" i="1" s="1"/>
  <c r="FB12" i="1"/>
  <c r="FB11" i="1" s="1"/>
  <c r="FC12" i="1"/>
  <c r="FC11" i="1" s="1"/>
  <c r="FD12" i="1"/>
  <c r="FD11" i="1" s="1"/>
  <c r="FE12" i="1"/>
  <c r="FE11" i="1" s="1"/>
  <c r="EX13" i="1"/>
  <c r="EX12" i="1" s="1"/>
  <c r="EX11" i="1" s="1"/>
  <c r="K11" i="1"/>
  <c r="M11" i="1"/>
  <c r="O11" i="1"/>
  <c r="AC11" i="1"/>
  <c r="AK11" i="1"/>
  <c r="BB12" i="1"/>
  <c r="BB11" i="1" s="1"/>
  <c r="BD12" i="1"/>
  <c r="BD11" i="1" s="1"/>
  <c r="BE12" i="1"/>
  <c r="BE11" i="1" s="1"/>
  <c r="BH12" i="1"/>
  <c r="BH11" i="1" s="1"/>
  <c r="BI12" i="1"/>
  <c r="BI11" i="1" s="1"/>
  <c r="BJ12" i="1"/>
  <c r="BJ11" i="1" s="1"/>
  <c r="BK12" i="1"/>
  <c r="BK11" i="1" s="1"/>
  <c r="BL12" i="1"/>
  <c r="BL11" i="1" s="1"/>
  <c r="BM12" i="1"/>
  <c r="BM11" i="1" s="1"/>
  <c r="BP12" i="1"/>
  <c r="BP11" i="1" s="1"/>
  <c r="BQ12" i="1"/>
  <c r="BQ11" i="1" s="1"/>
  <c r="BR12" i="1"/>
  <c r="BR11" i="1" s="1"/>
  <c r="BS12" i="1"/>
  <c r="BS11" i="1" s="1"/>
  <c r="BT12" i="1"/>
  <c r="BT11" i="1" s="1"/>
  <c r="BU12" i="1"/>
  <c r="BU11" i="1" s="1"/>
  <c r="BV12" i="1"/>
  <c r="BV11" i="1" s="1"/>
  <c r="BW12" i="1"/>
  <c r="BW11" i="1" s="1"/>
  <c r="BX12" i="1"/>
  <c r="BX11" i="1" s="1"/>
  <c r="BY12" i="1"/>
  <c r="BY11" i="1" s="1"/>
  <c r="CA12" i="1"/>
  <c r="CA11" i="1" s="1"/>
  <c r="CB13" i="1"/>
  <c r="CF13" i="1"/>
  <c r="CF12" i="1" s="1"/>
  <c r="CF11" i="1" s="1"/>
  <c r="CC12" i="1"/>
  <c r="CC11" i="1" s="1"/>
  <c r="IU14" i="1"/>
  <c r="IT14" i="1"/>
  <c r="IW13" i="1"/>
  <c r="IW12" i="1" s="1"/>
  <c r="IW11" i="1" s="1"/>
  <c r="IV13" i="1"/>
  <c r="IV12" i="1" s="1"/>
  <c r="IV11" i="1" s="1"/>
  <c r="IU13" i="1"/>
  <c r="IU12" i="1" s="1"/>
  <c r="IU11" i="1" s="1"/>
  <c r="IT13" i="1"/>
  <c r="IT12" i="1" s="1"/>
  <c r="IT11" i="1" s="1"/>
  <c r="JL12" i="1"/>
  <c r="JL11" i="1" s="1"/>
  <c r="JK19" i="1"/>
  <c r="JK12" i="1" s="1"/>
  <c r="JK11" i="1" s="1"/>
  <c r="JJ19" i="1"/>
  <c r="JI19" i="1"/>
  <c r="JI12" i="1" s="1"/>
  <c r="JI11" i="1" s="1"/>
  <c r="JJ12" i="1"/>
  <c r="JJ11" i="1" s="1"/>
  <c r="JF12" i="1"/>
  <c r="JF11" i="1" s="1"/>
  <c r="JE19" i="1"/>
  <c r="JE12" i="1" s="1"/>
  <c r="JE11" i="1" s="1"/>
  <c r="JD12" i="1"/>
  <c r="JD11" i="1" s="1"/>
  <c r="JC19" i="1"/>
  <c r="JC12" i="1" s="1"/>
  <c r="JC11" i="1" s="1"/>
  <c r="JB12" i="1"/>
  <c r="JB11" i="1" s="1"/>
  <c r="JA19" i="1"/>
  <c r="IZ19" i="1"/>
  <c r="IY19" i="1"/>
  <c r="IX19" i="1"/>
  <c r="IX12" i="1" s="1"/>
  <c r="IX11" i="1" s="1"/>
  <c r="JA12" i="1"/>
  <c r="JA11" i="1" s="1"/>
  <c r="IZ12" i="1"/>
  <c r="IZ11" i="1" s="1"/>
  <c r="IY12" i="1"/>
  <c r="IY11" i="1" s="1"/>
  <c r="IR12" i="1"/>
  <c r="IQ12" i="1"/>
  <c r="IP12" i="1"/>
  <c r="IO12" i="1"/>
  <c r="IR11" i="1"/>
  <c r="IQ11" i="1"/>
  <c r="IP11" i="1"/>
  <c r="IO11" i="1"/>
  <c r="IN12" i="1"/>
  <c r="IN11" i="1" s="1"/>
  <c r="IM12" i="1"/>
  <c r="IM11" i="1" s="1"/>
  <c r="IL12" i="1"/>
  <c r="IK12" i="1"/>
  <c r="IL11" i="1"/>
  <c r="IK11" i="1"/>
  <c r="II12" i="1"/>
  <c r="II11" i="1" s="1"/>
  <c r="IH12" i="1"/>
  <c r="IH11" i="1" s="1"/>
  <c r="IG12" i="1"/>
  <c r="IG11" i="1" s="1"/>
  <c r="IF19" i="1"/>
  <c r="IF12" i="1" s="1"/>
  <c r="IF11" i="1" s="1"/>
  <c r="IE19" i="1"/>
  <c r="IE12" i="1" s="1"/>
  <c r="IE11" i="1" s="1"/>
  <c r="ID19" i="1"/>
  <c r="ID12" i="1" s="1"/>
  <c r="ID11" i="1" s="1"/>
  <c r="IC19" i="1"/>
  <c r="IC12" i="1" s="1"/>
  <c r="IC11" i="1" s="1"/>
  <c r="IB19" i="1"/>
  <c r="IB12" i="1" s="1"/>
  <c r="IB11" i="1" s="1"/>
  <c r="BG13" i="1"/>
  <c r="BG12" i="1" s="1"/>
  <c r="BG11" i="1" s="1"/>
  <c r="BF13" i="1"/>
  <c r="BF12" i="1" s="1"/>
  <c r="BF11" i="1" s="1"/>
  <c r="IA12" i="1"/>
  <c r="IA11" i="1" s="1"/>
  <c r="HZ12" i="1"/>
  <c r="HZ11" i="1" s="1"/>
  <c r="HW12" i="1"/>
  <c r="HW11" i="1" s="1"/>
  <c r="HV12" i="1"/>
  <c r="HV11" i="1" s="1"/>
  <c r="HU19" i="1"/>
  <c r="HT19" i="1"/>
  <c r="HS19" i="1"/>
  <c r="HR19" i="1"/>
  <c r="HQ19" i="1"/>
  <c r="HP19" i="1"/>
  <c r="HU12" i="1"/>
  <c r="HT12" i="1"/>
  <c r="HS12" i="1"/>
  <c r="HR12" i="1"/>
  <c r="HQ12" i="1"/>
  <c r="HP12" i="1"/>
  <c r="HU11" i="1"/>
  <c r="HT11" i="1"/>
  <c r="HS11" i="1"/>
  <c r="HR11" i="1"/>
  <c r="HQ11" i="1"/>
  <c r="HP11" i="1"/>
  <c r="HO12" i="1"/>
  <c r="HO11" i="1" s="1"/>
  <c r="HN19" i="1"/>
  <c r="HN12" i="1" s="1"/>
  <c r="HN11" i="1" s="1"/>
  <c r="HM19" i="1"/>
  <c r="HL19" i="1"/>
  <c r="HL12" i="1" s="1"/>
  <c r="HL11" i="1" s="1"/>
  <c r="HM12" i="1"/>
  <c r="HM11" i="1" s="1"/>
  <c r="HK19" i="1"/>
  <c r="HK12" i="1" s="1"/>
  <c r="HK11" i="1" s="1"/>
  <c r="HJ19" i="1"/>
  <c r="HJ12" i="1" s="1"/>
  <c r="HJ11" i="1" s="1"/>
  <c r="HI19" i="1"/>
  <c r="HI12" i="1" s="1"/>
  <c r="HI11" i="1" s="1"/>
  <c r="HH19" i="1"/>
  <c r="HH12" i="1" s="1"/>
  <c r="HH11" i="1" s="1"/>
  <c r="HG19" i="1"/>
  <c r="HG12" i="1" s="1"/>
  <c r="HG11" i="1" s="1"/>
  <c r="HF19" i="1"/>
  <c r="HF12" i="1" s="1"/>
  <c r="HF11" i="1" s="1"/>
  <c r="HE19" i="1"/>
  <c r="HE12" i="1" s="1"/>
  <c r="HE11" i="1" s="1"/>
  <c r="HD19" i="1"/>
  <c r="HD12" i="1" s="1"/>
  <c r="HD11" i="1" s="1"/>
  <c r="HC19" i="1"/>
  <c r="HC12" i="1" s="1"/>
  <c r="HC11" i="1" s="1"/>
  <c r="DP12" i="1"/>
  <c r="DP11" i="1" s="1"/>
  <c r="DR12" i="1"/>
  <c r="DR11" i="1" s="1"/>
  <c r="DS12" i="1"/>
  <c r="DS11" i="1" s="1"/>
  <c r="DQ12" i="1"/>
  <c r="DQ11" i="1" s="1"/>
  <c r="DO12" i="1"/>
  <c r="DO11" i="1" s="1"/>
  <c r="GU12" i="1"/>
  <c r="GU11" i="1" s="1"/>
  <c r="GT12" i="1"/>
  <c r="GT11" i="1" s="1"/>
  <c r="GS12" i="1"/>
  <c r="GS11" i="1" s="1"/>
  <c r="GR12" i="1"/>
  <c r="GR11" i="1" s="1"/>
  <c r="GQ12" i="1"/>
  <c r="GQ11" i="1" s="1"/>
  <c r="GP12" i="1"/>
  <c r="GP11" i="1" s="1"/>
  <c r="GO13" i="1"/>
  <c r="GO12" i="1" s="1"/>
  <c r="GO11" i="1" s="1"/>
  <c r="GN13" i="1"/>
  <c r="GM13" i="1"/>
  <c r="GM12" i="1" s="1"/>
  <c r="GM11" i="1" s="1"/>
  <c r="GN12" i="1"/>
  <c r="GN11" i="1" s="1"/>
  <c r="GL12" i="1"/>
  <c r="GL11" i="1" s="1"/>
  <c r="GK12" i="1"/>
  <c r="GK11" i="1" s="1"/>
  <c r="GI12" i="1"/>
  <c r="GI11" i="1" s="1"/>
  <c r="GJ13" i="1"/>
  <c r="GJ12" i="1" s="1"/>
  <c r="GJ11" i="1" s="1"/>
  <c r="GH12" i="1"/>
  <c r="GH11" i="1" s="1"/>
  <c r="GG12" i="1"/>
  <c r="GG11" i="1" s="1"/>
  <c r="GE12" i="1"/>
  <c r="GE11" i="1" s="1"/>
  <c r="GF12" i="1"/>
  <c r="GF11" i="1" s="1"/>
  <c r="GB12" i="1"/>
  <c r="GB11" i="1" s="1"/>
  <c r="FY12" i="1"/>
  <c r="FY11" i="1" s="1"/>
  <c r="FV12" i="1"/>
  <c r="FV11" i="1" s="1"/>
  <c r="FT12" i="1"/>
  <c r="FT11" i="1" s="1"/>
  <c r="FS12" i="1"/>
  <c r="FS11" i="1" s="1"/>
  <c r="FQ19" i="1"/>
  <c r="FQ12" i="1" s="1"/>
  <c r="FQ11" i="1" s="1"/>
  <c r="FP19" i="1"/>
  <c r="FP12" i="1" s="1"/>
  <c r="FP11" i="1" s="1"/>
  <c r="FL12" i="1"/>
  <c r="FL11" i="1" s="1"/>
  <c r="FO24" i="1"/>
  <c r="FN24" i="1"/>
  <c r="FM24" i="1"/>
  <c r="FO19" i="1"/>
  <c r="FN19" i="1"/>
  <c r="FM19" i="1"/>
  <c r="FK12" i="1"/>
  <c r="FK11" i="1" s="1"/>
  <c r="FJ12" i="1"/>
  <c r="FJ11" i="1" s="1"/>
  <c r="FI12" i="1"/>
  <c r="FI11" i="1" s="1"/>
  <c r="FH12" i="1"/>
  <c r="FH11" i="1" s="1"/>
  <c r="FG12" i="1"/>
  <c r="FG11" i="1" s="1"/>
  <c r="FF12" i="1"/>
  <c r="FF11" i="1" s="1"/>
  <c r="EU12" i="1"/>
  <c r="EU11" i="1" s="1"/>
  <c r="EQ12" i="1"/>
  <c r="EQ11" i="1" s="1"/>
  <c r="EP12" i="1"/>
  <c r="EP11" i="1" s="1"/>
  <c r="EN12" i="1"/>
  <c r="EN11" i="1" s="1"/>
  <c r="EM12" i="1"/>
  <c r="EM11" i="1" s="1"/>
  <c r="EL12" i="1"/>
  <c r="EK12" i="1"/>
  <c r="EK11" i="1" s="1"/>
  <c r="EJ12" i="1"/>
  <c r="EJ11" i="1" s="1"/>
  <c r="EI12" i="1"/>
  <c r="EI11" i="1" s="1"/>
  <c r="EL11" i="1"/>
  <c r="EH12" i="1"/>
  <c r="EH11" i="1" s="1"/>
  <c r="EE13" i="1"/>
  <c r="EE12" i="1" s="1"/>
  <c r="EE11" i="1" s="1"/>
  <c r="EF12" i="1"/>
  <c r="EF11" i="1" s="1"/>
  <c r="ED12" i="1"/>
  <c r="ED11" i="1" s="1"/>
  <c r="DY12" i="1"/>
  <c r="DY11" i="1" s="1"/>
  <c r="DW12" i="1"/>
  <c r="DW11" i="1" s="1"/>
  <c r="DV12" i="1"/>
  <c r="DV11" i="1" s="1"/>
  <c r="DU12" i="1"/>
  <c r="DU11" i="1" s="1"/>
  <c r="DT12" i="1"/>
  <c r="DT11" i="1" s="1"/>
  <c r="DF11" i="1"/>
  <c r="DD11" i="1"/>
  <c r="DC11" i="1"/>
  <c r="DJ19" i="1"/>
  <c r="DI19" i="1"/>
  <c r="DH19" i="1"/>
  <c r="DG19" i="1"/>
  <c r="DJ12" i="1"/>
  <c r="DI12" i="1"/>
  <c r="DH12" i="1"/>
  <c r="DG12" i="1"/>
  <c r="DJ11" i="1"/>
  <c r="DI11" i="1"/>
  <c r="DH11" i="1"/>
  <c r="DG11" i="1"/>
  <c r="CW13" i="1"/>
  <c r="CV12" i="1"/>
  <c r="CV11" i="1" s="1"/>
  <c r="CU12" i="1"/>
  <c r="CU11" i="1" s="1"/>
  <c r="CT12" i="1"/>
  <c r="CT11" i="1" s="1"/>
  <c r="CQ12" i="1"/>
  <c r="CQ11" i="1" s="1"/>
  <c r="CP12" i="1"/>
  <c r="CP11" i="1" s="1"/>
  <c r="CN19" i="1"/>
  <c r="CN12" i="1" s="1"/>
  <c r="CN11" i="1" s="1"/>
  <c r="CK12" i="1"/>
  <c r="CK11" i="1" s="1"/>
  <c r="CI24" i="1"/>
  <c r="CO19" i="1"/>
  <c r="CO12" i="1" s="1"/>
  <c r="CO11" i="1" s="1"/>
  <c r="CM19" i="1"/>
  <c r="CL19" i="1"/>
  <c r="CL12" i="1" s="1"/>
  <c r="CL11" i="1" s="1"/>
  <c r="CJ19" i="1"/>
  <c r="CJ12" i="1" s="1"/>
  <c r="CJ11" i="1" s="1"/>
  <c r="CI19" i="1"/>
  <c r="CM12" i="1"/>
  <c r="CM11" i="1" s="1"/>
  <c r="CE24" i="1"/>
  <c r="CE19" i="1"/>
  <c r="CD12" i="1"/>
  <c r="CD11" i="1" s="1"/>
  <c r="BZ13" i="1"/>
  <c r="BZ12" i="1" s="1"/>
  <c r="BZ11" i="1" s="1"/>
  <c r="CB12" i="1"/>
  <c r="CB11" i="1" s="1"/>
  <c r="BO24" i="1"/>
  <c r="BN24" i="1"/>
  <c r="BO19" i="1"/>
  <c r="BO12" i="1" s="1"/>
  <c r="BO11" i="1" s="1"/>
  <c r="BN19" i="1"/>
  <c r="BN12" i="1" s="1"/>
  <c r="BN11" i="1" s="1"/>
  <c r="BC14" i="1"/>
  <c r="BC12" i="1" s="1"/>
  <c r="BC11" i="1" s="1"/>
  <c r="FN12" i="1" l="1"/>
  <c r="FN11" i="1" s="1"/>
  <c r="FM12" i="1"/>
  <c r="FM11" i="1" s="1"/>
  <c r="FO12" i="1"/>
  <c r="FO11" i="1" s="1"/>
  <c r="CE12" i="1"/>
  <c r="CE11" i="1" s="1"/>
  <c r="CI12" i="1"/>
  <c r="CI11" i="1" s="1"/>
  <c r="AD19" i="1"/>
  <c r="AD12" i="1" s="1"/>
  <c r="AD11" i="1" s="1"/>
  <c r="AM13" i="1"/>
  <c r="AM12" i="1" s="1"/>
  <c r="AM11" i="1" s="1"/>
  <c r="AG13" i="1"/>
  <c r="AG12" i="1" s="1"/>
  <c r="AG11" i="1" s="1"/>
  <c r="AB13" i="1"/>
  <c r="AB12" i="1" s="1"/>
  <c r="AB11" i="1" s="1"/>
  <c r="AA13" i="1"/>
  <c r="AA12" i="1" s="1"/>
  <c r="AA11" i="1" s="1"/>
  <c r="W24" i="1"/>
  <c r="V24" i="1"/>
  <c r="W19" i="1"/>
  <c r="W12" i="1" s="1"/>
  <c r="W11" i="1" s="1"/>
  <c r="V19" i="1"/>
  <c r="T13" i="1"/>
  <c r="T12" i="1" s="1"/>
  <c r="T11" i="1" s="1"/>
  <c r="V12" i="1" l="1"/>
  <c r="V11" i="1" s="1"/>
</calcChain>
</file>

<file path=xl/sharedStrings.xml><?xml version="1.0" encoding="utf-8"?>
<sst xmlns="http://schemas.openxmlformats.org/spreadsheetml/2006/main" count="399" uniqueCount="80">
  <si>
    <t>на послуги з утримання будинків і споруд та прибудинкових територій</t>
  </si>
  <si>
    <t>по ТОВ "Керуюча Компанія "Дом.Ком"</t>
  </si>
  <si>
    <t>Розраховані на 01.03.2017 року</t>
  </si>
  <si>
    <t>Величина</t>
  </si>
  <si>
    <t>Од.Вим.</t>
  </si>
  <si>
    <t>Панаса Феденка</t>
  </si>
  <si>
    <t>Білостоцька</t>
  </si>
  <si>
    <t>Ватутіна</t>
  </si>
  <si>
    <t>Ільменська</t>
  </si>
  <si>
    <t>Кропивницького</t>
  </si>
  <si>
    <t>Куліковська</t>
  </si>
  <si>
    <t>Поля</t>
  </si>
  <si>
    <t>Симбірцева</t>
  </si>
  <si>
    <t>Сковороди</t>
  </si>
  <si>
    <t>Третякова</t>
  </si>
  <si>
    <t>Станіслава Конткевича</t>
  </si>
  <si>
    <t>Шостаковича</t>
  </si>
  <si>
    <t>1а</t>
  </si>
  <si>
    <t>2а</t>
  </si>
  <si>
    <t>Поверхів</t>
  </si>
  <si>
    <t>1</t>
  </si>
  <si>
    <t>Загальна площа квартир будинку</t>
  </si>
  <si>
    <t>м кв.</t>
  </si>
  <si>
    <t>Тариф для квартир першого поверху</t>
  </si>
  <si>
    <t>грн./м кв</t>
  </si>
  <si>
    <t>Тариф для квартир другого і вище поверхів</t>
  </si>
  <si>
    <t>1. Прибирання прибудинкової території</t>
  </si>
  <si>
    <t>Тариф</t>
  </si>
  <si>
    <t>2. Прибирання сходових кліток</t>
  </si>
  <si>
    <t>3. Вивезення побутових відходів (збирання, зберігання, перевезення, перероблення, утилізація, знешкодження та захоронення)</t>
  </si>
  <si>
    <t>4. Прибирання підвалу,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</si>
  <si>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</si>
  <si>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</si>
  <si>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водопостачання,_x000D_ холодного водопостачання, водовідведення, централізованого опалення і зливної каналізації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</si>
  <si>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</si>
  <si>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</si>
  <si>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</si>
  <si>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 а також інших внутрішньобудинкових інженерних систем у разі їх наявності</t>
  </si>
  <si>
    <t xml:space="preserve"> 12. Поточний ремонт конструктивних елементів, внутрішньобудинкових систем гарячого і холодного водопостачання, водовідведення, централізованого опалення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прибудинкової території (в тому числі спортивних, дитячих та інших майданчиків)</t>
  </si>
  <si>
    <t>13. Поливання дворів, клумб і газонів</t>
  </si>
  <si>
    <t>14. Прибирання і вивезення снігу, посипання частини прибудинкової території, призначеної для проходу та проїзду, протиожеледними сумішами</t>
  </si>
  <si>
    <t>15. Експлуатація номерних знаків на будинках</t>
  </si>
  <si>
    <t>16. Освітлення місць загального користування і підвалів та підкачування води</t>
  </si>
  <si>
    <t>17. Електропостачання для ліфтів</t>
  </si>
  <si>
    <t xml:space="preserve">Армавiрська   </t>
  </si>
  <si>
    <t>Бажова</t>
  </si>
  <si>
    <t xml:space="preserve">Бутлерова     </t>
  </si>
  <si>
    <t>3а</t>
  </si>
  <si>
    <t>15а</t>
  </si>
  <si>
    <t>35а</t>
  </si>
  <si>
    <t>45а</t>
  </si>
  <si>
    <t xml:space="preserve">Глаголєва     </t>
  </si>
  <si>
    <t xml:space="preserve">Калантая      </t>
  </si>
  <si>
    <t xml:space="preserve">Конституційна </t>
  </si>
  <si>
    <t>29а</t>
  </si>
  <si>
    <t xml:space="preserve">Лисяка        </t>
  </si>
  <si>
    <t>Міжпланетна</t>
  </si>
  <si>
    <t>Музична</t>
  </si>
  <si>
    <t>Мусоргського</t>
  </si>
  <si>
    <t xml:space="preserve">Мусоргського  </t>
  </si>
  <si>
    <t>33а</t>
  </si>
  <si>
    <t xml:space="preserve">Невська </t>
  </si>
  <si>
    <t>Ракітіна</t>
  </si>
  <si>
    <t>12а</t>
  </si>
  <si>
    <t>14а</t>
  </si>
  <si>
    <t>Рекордна</t>
  </si>
  <si>
    <t>Миколи Зінчевського</t>
  </si>
  <si>
    <t>Святоандріївська</t>
  </si>
  <si>
    <t xml:space="preserve">П"ятихатська  </t>
  </si>
  <si>
    <t xml:space="preserve">Стадiонна     </t>
  </si>
  <si>
    <t>Стасова</t>
  </si>
  <si>
    <t>Елестинська</t>
  </si>
  <si>
    <t xml:space="preserve">Уфімська </t>
  </si>
  <si>
    <t>Шкапенка</t>
  </si>
  <si>
    <t>Шкапенко</t>
  </si>
  <si>
    <t xml:space="preserve">Щепкiна       </t>
  </si>
  <si>
    <t>Івана Мазепи</t>
  </si>
  <si>
    <t>ТАРИФИ на всі будинки</t>
  </si>
  <si>
    <t>Преснухіна Л.В.</t>
  </si>
  <si>
    <t>Павлиш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</si>
</sst>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0"/>
      <name val="Arial"/>
      <family val="2"/>
      <charset val="204"/>
    </font>
    <font>
      <b/>
      <sz val="16"/>
      <color indexed="8"/>
      <name val="MS Sans Serif"/>
      <family val="2"/>
      <charset val="204"/>
    </font>
    <font>
      <sz val="8"/>
      <color indexed="8"/>
      <name val="MS Sans Serif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8"/>
      <color indexed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Border="1" applyAlignment="1">
      <alignment horizontal="center"/>
    </xf>
    <xf numFmtId="164" fontId="8" fillId="0" borderId="4" xfId="0" applyNumberFormat="1" applyFont="1" applyFill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Border="1"/>
    <xf numFmtId="0" fontId="5" fillId="0" borderId="4" xfId="0" applyFont="1" applyBorder="1" applyAlignment="1">
      <alignment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1" fontId="5" fillId="0" borderId="4" xfId="0" applyNumberFormat="1" applyFont="1" applyFill="1" applyBorder="1" applyAlignment="1" applyProtection="1">
      <alignment vertical="center" wrapText="1"/>
    </xf>
    <xf numFmtId="164" fontId="6" fillId="0" borderId="4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164" fontId="9" fillId="0" borderId="4" xfId="0" applyNumberFormat="1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164" fontId="8" fillId="0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4" fontId="9" fillId="0" borderId="4" xfId="0" applyNumberFormat="1" applyFont="1" applyFill="1" applyBorder="1"/>
    <xf numFmtId="0" fontId="12" fillId="0" borderId="0" xfId="0" applyFont="1" applyAlignment="1">
      <alignment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2" fontId="5" fillId="0" borderId="11" xfId="0" applyNumberFormat="1" applyFont="1" applyFill="1" applyBorder="1" applyAlignment="1" applyProtection="1">
      <alignment horizontal="right" vertical="center"/>
    </xf>
    <xf numFmtId="2" fontId="3" fillId="0" borderId="11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O34"/>
  <sheetViews>
    <sheetView showGridLines="0" tabSelected="1" topLeftCell="DO1" zoomScale="190" zoomScaleNormal="190" workbookViewId="0">
      <selection activeCell="DO1" sqref="DO1:DO1048576"/>
    </sheetView>
  </sheetViews>
  <sheetFormatPr defaultColWidth="11.42578125" defaultRowHeight="10.5" x14ac:dyDescent="0.2"/>
  <cols>
    <col min="1" max="1" width="46.42578125" style="1" customWidth="1"/>
    <col min="2" max="3" width="11.42578125" style="1" customWidth="1"/>
    <col min="4" max="16384" width="11.42578125" style="1"/>
  </cols>
  <sheetData>
    <row r="2" spans="1:272" ht="27.95" customHeight="1" x14ac:dyDescent="0.2">
      <c r="A2" s="39" t="s">
        <v>77</v>
      </c>
      <c r="B2" s="40"/>
      <c r="C2" s="40"/>
    </row>
    <row r="3" spans="1:272" x14ac:dyDescent="0.2">
      <c r="A3" s="41" t="s">
        <v>0</v>
      </c>
      <c r="B3" s="41"/>
      <c r="C3" s="41"/>
    </row>
    <row r="4" spans="1:272" x14ac:dyDescent="0.2">
      <c r="A4" s="41" t="s">
        <v>1</v>
      </c>
      <c r="B4" s="41"/>
      <c r="C4" s="41"/>
    </row>
    <row r="5" spans="1:272" x14ac:dyDescent="0.2">
      <c r="A5" s="41" t="s">
        <v>2</v>
      </c>
      <c r="B5" s="40"/>
      <c r="C5" s="40"/>
    </row>
    <row r="6" spans="1:272" ht="11.25" thickBot="1" x14ac:dyDescent="0.25">
      <c r="A6" s="2"/>
      <c r="B6" s="2"/>
      <c r="C6" s="2"/>
    </row>
    <row r="7" spans="1:272" ht="40.700000000000003" customHeight="1" x14ac:dyDescent="0.2">
      <c r="A7" s="42" t="s">
        <v>3</v>
      </c>
      <c r="B7" s="43"/>
      <c r="C7" s="42" t="s">
        <v>4</v>
      </c>
      <c r="D7" s="19" t="s">
        <v>44</v>
      </c>
      <c r="E7" s="25" t="s">
        <v>44</v>
      </c>
      <c r="F7" s="19" t="s">
        <v>44</v>
      </c>
      <c r="G7" s="19" t="s">
        <v>44</v>
      </c>
      <c r="H7" s="19" t="s">
        <v>44</v>
      </c>
      <c r="I7" s="25" t="s">
        <v>44</v>
      </c>
      <c r="J7" s="25" t="s">
        <v>44</v>
      </c>
      <c r="K7" s="19" t="s">
        <v>44</v>
      </c>
      <c r="L7" s="25" t="s">
        <v>44</v>
      </c>
      <c r="M7" s="19" t="s">
        <v>44</v>
      </c>
      <c r="N7" s="19" t="s">
        <v>44</v>
      </c>
      <c r="O7" s="19" t="s">
        <v>44</v>
      </c>
      <c r="P7" s="19" t="s">
        <v>44</v>
      </c>
      <c r="Q7" s="19" t="s">
        <v>44</v>
      </c>
      <c r="R7" s="25" t="s">
        <v>45</v>
      </c>
      <c r="S7" s="25" t="s">
        <v>45</v>
      </c>
      <c r="T7" s="25" t="s">
        <v>45</v>
      </c>
      <c r="U7" s="25" t="s">
        <v>45</v>
      </c>
      <c r="V7" s="4" t="s">
        <v>6</v>
      </c>
      <c r="W7" s="4" t="s">
        <v>6</v>
      </c>
      <c r="X7" s="25" t="s">
        <v>46</v>
      </c>
      <c r="Y7" s="25" t="s">
        <v>7</v>
      </c>
      <c r="Z7" s="19" t="s">
        <v>7</v>
      </c>
      <c r="AA7" s="25" t="s">
        <v>7</v>
      </c>
      <c r="AB7" s="25" t="s">
        <v>7</v>
      </c>
      <c r="AC7" s="25" t="s">
        <v>7</v>
      </c>
      <c r="AD7" s="4" t="s">
        <v>7</v>
      </c>
      <c r="AE7" s="25" t="s">
        <v>7</v>
      </c>
      <c r="AF7" s="25" t="s">
        <v>7</v>
      </c>
      <c r="AG7" s="25" t="s">
        <v>7</v>
      </c>
      <c r="AH7" s="19" t="s">
        <v>7</v>
      </c>
      <c r="AI7" s="25" t="s">
        <v>7</v>
      </c>
      <c r="AJ7" s="25" t="s">
        <v>7</v>
      </c>
      <c r="AK7" s="25" t="s">
        <v>7</v>
      </c>
      <c r="AL7" s="25" t="s">
        <v>7</v>
      </c>
      <c r="AM7" s="25" t="s">
        <v>7</v>
      </c>
      <c r="AN7" s="25" t="s">
        <v>7</v>
      </c>
      <c r="AO7" s="25" t="s">
        <v>7</v>
      </c>
      <c r="AP7" s="25" t="s">
        <v>7</v>
      </c>
      <c r="AQ7" s="25" t="s">
        <v>7</v>
      </c>
      <c r="AR7" s="19" t="s">
        <v>7</v>
      </c>
      <c r="AS7" s="25" t="s">
        <v>7</v>
      </c>
      <c r="AT7" s="25" t="s">
        <v>7</v>
      </c>
      <c r="AU7" s="25" t="s">
        <v>7</v>
      </c>
      <c r="AV7" s="19" t="s">
        <v>7</v>
      </c>
      <c r="AW7" s="31" t="s">
        <v>7</v>
      </c>
      <c r="AX7" s="19" t="s">
        <v>7</v>
      </c>
      <c r="AY7" s="19" t="s">
        <v>7</v>
      </c>
      <c r="AZ7" s="19" t="s">
        <v>7</v>
      </c>
      <c r="BA7" s="19" t="s">
        <v>7</v>
      </c>
      <c r="BB7" s="19" t="s">
        <v>7</v>
      </c>
      <c r="BC7" s="19" t="s">
        <v>7</v>
      </c>
      <c r="BD7" s="25" t="s">
        <v>51</v>
      </c>
      <c r="BE7" s="25" t="s">
        <v>51</v>
      </c>
      <c r="BF7" s="25" t="s">
        <v>71</v>
      </c>
      <c r="BG7" s="25" t="s">
        <v>71</v>
      </c>
      <c r="BH7" s="25" t="s">
        <v>76</v>
      </c>
      <c r="BI7" s="25" t="s">
        <v>76</v>
      </c>
      <c r="BJ7" s="25" t="s">
        <v>76</v>
      </c>
      <c r="BK7" s="25" t="s">
        <v>76</v>
      </c>
      <c r="BL7" s="25" t="s">
        <v>76</v>
      </c>
      <c r="BM7" s="25" t="s">
        <v>76</v>
      </c>
      <c r="BN7" s="4" t="s">
        <v>8</v>
      </c>
      <c r="BO7" s="4" t="s">
        <v>8</v>
      </c>
      <c r="BP7" s="25" t="s">
        <v>52</v>
      </c>
      <c r="BQ7" s="25" t="s">
        <v>52</v>
      </c>
      <c r="BR7" s="25" t="s">
        <v>52</v>
      </c>
      <c r="BS7" s="25" t="s">
        <v>52</v>
      </c>
      <c r="BT7" s="19" t="s">
        <v>52</v>
      </c>
      <c r="BU7" s="25" t="s">
        <v>52</v>
      </c>
      <c r="BV7" s="25" t="s">
        <v>52</v>
      </c>
      <c r="BW7" s="19" t="s">
        <v>52</v>
      </c>
      <c r="BX7" s="19" t="s">
        <v>52</v>
      </c>
      <c r="BY7" s="19" t="s">
        <v>52</v>
      </c>
      <c r="BZ7" s="25" t="s">
        <v>53</v>
      </c>
      <c r="CA7" s="25" t="s">
        <v>53</v>
      </c>
      <c r="CB7" s="25" t="s">
        <v>53</v>
      </c>
      <c r="CC7" s="25" t="s">
        <v>53</v>
      </c>
      <c r="CD7" s="25" t="s">
        <v>9</v>
      </c>
      <c r="CE7" s="4" t="s">
        <v>9</v>
      </c>
      <c r="CF7" s="25" t="s">
        <v>9</v>
      </c>
      <c r="CG7" s="19" t="s">
        <v>9</v>
      </c>
      <c r="CH7" s="19" t="s">
        <v>9</v>
      </c>
      <c r="CI7" s="4" t="s">
        <v>9</v>
      </c>
      <c r="CJ7" s="4" t="s">
        <v>9</v>
      </c>
      <c r="CK7" s="25" t="s">
        <v>9</v>
      </c>
      <c r="CL7" s="4" t="s">
        <v>9</v>
      </c>
      <c r="CM7" s="4" t="s">
        <v>9</v>
      </c>
      <c r="CN7" s="4" t="s">
        <v>9</v>
      </c>
      <c r="CO7" s="4" t="s">
        <v>9</v>
      </c>
      <c r="CP7" s="25" t="s">
        <v>9</v>
      </c>
      <c r="CQ7" s="25" t="s">
        <v>9</v>
      </c>
      <c r="CR7" s="19" t="s">
        <v>9</v>
      </c>
      <c r="CS7" s="19" t="s">
        <v>9</v>
      </c>
      <c r="CT7" s="25" t="s">
        <v>9</v>
      </c>
      <c r="CU7" s="25" t="s">
        <v>9</v>
      </c>
      <c r="CV7" s="25" t="s">
        <v>9</v>
      </c>
      <c r="CW7" s="19" t="s">
        <v>9</v>
      </c>
      <c r="CX7" s="19" t="s">
        <v>9</v>
      </c>
      <c r="CY7" s="19" t="s">
        <v>9</v>
      </c>
      <c r="CZ7" s="19" t="s">
        <v>9</v>
      </c>
      <c r="DA7" s="19" t="s">
        <v>9</v>
      </c>
      <c r="DB7" s="19" t="s">
        <v>9</v>
      </c>
      <c r="DC7" s="31" t="s">
        <v>9</v>
      </c>
      <c r="DD7" s="31" t="s">
        <v>9</v>
      </c>
      <c r="DE7" s="19" t="s">
        <v>9</v>
      </c>
      <c r="DF7" s="31" t="s">
        <v>9</v>
      </c>
      <c r="DG7" s="4" t="s">
        <v>10</v>
      </c>
      <c r="DH7" s="4" t="s">
        <v>10</v>
      </c>
      <c r="DI7" s="4" t="s">
        <v>10</v>
      </c>
      <c r="DJ7" s="4" t="s">
        <v>10</v>
      </c>
      <c r="DK7" s="19" t="s">
        <v>55</v>
      </c>
      <c r="DL7" s="19" t="s">
        <v>55</v>
      </c>
      <c r="DM7" s="19" t="s">
        <v>55</v>
      </c>
      <c r="DN7" s="19" t="s">
        <v>55</v>
      </c>
      <c r="DO7" s="25" t="s">
        <v>66</v>
      </c>
      <c r="DP7" s="25" t="s">
        <v>66</v>
      </c>
      <c r="DQ7" s="25" t="s">
        <v>66</v>
      </c>
      <c r="DR7" s="25" t="s">
        <v>66</v>
      </c>
      <c r="DS7" s="25" t="s">
        <v>66</v>
      </c>
      <c r="DT7" s="25" t="s">
        <v>56</v>
      </c>
      <c r="DU7" s="25" t="s">
        <v>56</v>
      </c>
      <c r="DV7" s="25" t="s">
        <v>56</v>
      </c>
      <c r="DW7" s="25" t="s">
        <v>56</v>
      </c>
      <c r="DX7" s="19" t="s">
        <v>56</v>
      </c>
      <c r="DY7" s="25" t="s">
        <v>56</v>
      </c>
      <c r="DZ7" s="19" t="s">
        <v>56</v>
      </c>
      <c r="EA7" s="19" t="s">
        <v>56</v>
      </c>
      <c r="EB7" s="19" t="s">
        <v>56</v>
      </c>
      <c r="EC7" s="19" t="s">
        <v>56</v>
      </c>
      <c r="ED7" s="25" t="s">
        <v>57</v>
      </c>
      <c r="EE7" s="25" t="s">
        <v>57</v>
      </c>
      <c r="EF7" s="25" t="s">
        <v>57</v>
      </c>
      <c r="EG7" s="19" t="s">
        <v>57</v>
      </c>
      <c r="EH7" s="25" t="s">
        <v>57</v>
      </c>
      <c r="EI7" s="25" t="s">
        <v>57</v>
      </c>
      <c r="EJ7" s="25" t="s">
        <v>57</v>
      </c>
      <c r="EK7" s="25" t="s">
        <v>57</v>
      </c>
      <c r="EL7" s="25" t="s">
        <v>57</v>
      </c>
      <c r="EM7" s="25" t="s">
        <v>57</v>
      </c>
      <c r="EN7" s="25" t="s">
        <v>58</v>
      </c>
      <c r="EO7" s="19" t="s">
        <v>59</v>
      </c>
      <c r="EP7" s="25" t="s">
        <v>58</v>
      </c>
      <c r="EQ7" s="25" t="s">
        <v>58</v>
      </c>
      <c r="ER7" s="19" t="s">
        <v>59</v>
      </c>
      <c r="ES7" s="19" t="s">
        <v>59</v>
      </c>
      <c r="ET7" s="31" t="s">
        <v>59</v>
      </c>
      <c r="EU7" s="25" t="s">
        <v>58</v>
      </c>
      <c r="EV7" s="19" t="s">
        <v>59</v>
      </c>
      <c r="EW7" s="25" t="s">
        <v>58</v>
      </c>
      <c r="EX7" s="19" t="s">
        <v>59</v>
      </c>
      <c r="EY7" s="19" t="s">
        <v>59</v>
      </c>
      <c r="EZ7" s="19" t="s">
        <v>59</v>
      </c>
      <c r="FA7" s="25" t="s">
        <v>58</v>
      </c>
      <c r="FB7" s="19" t="s">
        <v>59</v>
      </c>
      <c r="FC7" s="25" t="s">
        <v>58</v>
      </c>
      <c r="FD7" s="31" t="s">
        <v>59</v>
      </c>
      <c r="FE7" s="19" t="s">
        <v>61</v>
      </c>
      <c r="FF7" s="25" t="s">
        <v>61</v>
      </c>
      <c r="FG7" s="25" t="s">
        <v>61</v>
      </c>
      <c r="FH7" s="25" t="s">
        <v>61</v>
      </c>
      <c r="FI7" s="25" t="s">
        <v>61</v>
      </c>
      <c r="FJ7" s="25" t="s">
        <v>61</v>
      </c>
      <c r="FK7" s="25" t="s">
        <v>61</v>
      </c>
      <c r="FL7" s="25" t="s">
        <v>5</v>
      </c>
      <c r="FM7" s="4" t="s">
        <v>5</v>
      </c>
      <c r="FN7" s="4" t="s">
        <v>5</v>
      </c>
      <c r="FO7" s="4" t="s">
        <v>5</v>
      </c>
      <c r="FP7" s="4" t="s">
        <v>11</v>
      </c>
      <c r="FQ7" s="4" t="s">
        <v>11</v>
      </c>
      <c r="FR7" s="19" t="s">
        <v>68</v>
      </c>
      <c r="FS7" s="25" t="s">
        <v>62</v>
      </c>
      <c r="FT7" s="25" t="s">
        <v>62</v>
      </c>
      <c r="FU7" s="25" t="s">
        <v>62</v>
      </c>
      <c r="FV7" s="25" t="s">
        <v>62</v>
      </c>
      <c r="FW7" s="25" t="s">
        <v>62</v>
      </c>
      <c r="FX7" s="25" t="s">
        <v>62</v>
      </c>
      <c r="FY7" s="25" t="s">
        <v>62</v>
      </c>
      <c r="FZ7" s="25" t="s">
        <v>62</v>
      </c>
      <c r="GA7" s="25" t="s">
        <v>62</v>
      </c>
      <c r="GB7" s="25" t="s">
        <v>62</v>
      </c>
      <c r="GC7" s="25" t="s">
        <v>62</v>
      </c>
      <c r="GD7" s="25" t="s">
        <v>62</v>
      </c>
      <c r="GE7" s="25" t="s">
        <v>62</v>
      </c>
      <c r="GF7" s="25" t="s">
        <v>62</v>
      </c>
      <c r="GG7" s="25" t="s">
        <v>62</v>
      </c>
      <c r="GH7" s="25" t="s">
        <v>62</v>
      </c>
      <c r="GI7" s="25" t="s">
        <v>62</v>
      </c>
      <c r="GJ7" s="25" t="s">
        <v>62</v>
      </c>
      <c r="GK7" s="25" t="s">
        <v>62</v>
      </c>
      <c r="GL7" s="25" t="s">
        <v>62</v>
      </c>
      <c r="GM7" s="25" t="s">
        <v>62</v>
      </c>
      <c r="GN7" s="25" t="s">
        <v>62</v>
      </c>
      <c r="GO7" s="25" t="s">
        <v>62</v>
      </c>
      <c r="GP7" s="25" t="s">
        <v>62</v>
      </c>
      <c r="GQ7" s="25" t="s">
        <v>65</v>
      </c>
      <c r="GR7" s="25" t="s">
        <v>65</v>
      </c>
      <c r="GS7" s="25" t="s">
        <v>65</v>
      </c>
      <c r="GT7" s="25" t="s">
        <v>65</v>
      </c>
      <c r="GU7" s="25" t="s">
        <v>65</v>
      </c>
      <c r="GV7" s="25" t="s">
        <v>65</v>
      </c>
      <c r="GW7" s="25" t="s">
        <v>65</v>
      </c>
      <c r="GX7" s="25" t="s">
        <v>65</v>
      </c>
      <c r="GY7" s="25" t="s">
        <v>65</v>
      </c>
      <c r="GZ7" s="19" t="s">
        <v>67</v>
      </c>
      <c r="HA7" s="19" t="s">
        <v>67</v>
      </c>
      <c r="HB7" s="19" t="s">
        <v>67</v>
      </c>
      <c r="HC7" s="4" t="s">
        <v>12</v>
      </c>
      <c r="HD7" s="4" t="s">
        <v>12</v>
      </c>
      <c r="HE7" s="4" t="s">
        <v>12</v>
      </c>
      <c r="HF7" s="4" t="s">
        <v>12</v>
      </c>
      <c r="HG7" s="4" t="s">
        <v>12</v>
      </c>
      <c r="HH7" s="4" t="s">
        <v>12</v>
      </c>
      <c r="HI7" s="4" t="s">
        <v>12</v>
      </c>
      <c r="HJ7" s="4" t="s">
        <v>12</v>
      </c>
      <c r="HK7" s="4" t="s">
        <v>12</v>
      </c>
      <c r="HL7" s="4" t="s">
        <v>13</v>
      </c>
      <c r="HM7" s="4" t="s">
        <v>13</v>
      </c>
      <c r="HN7" s="4" t="s">
        <v>13</v>
      </c>
      <c r="HO7" s="25" t="s">
        <v>69</v>
      </c>
      <c r="HP7" s="4" t="s">
        <v>15</v>
      </c>
      <c r="HQ7" s="4" t="s">
        <v>15</v>
      </c>
      <c r="HR7" s="4" t="s">
        <v>15</v>
      </c>
      <c r="HS7" s="4" t="s">
        <v>15</v>
      </c>
      <c r="HT7" s="4" t="s">
        <v>15</v>
      </c>
      <c r="HU7" s="4" t="s">
        <v>15</v>
      </c>
      <c r="HV7" s="25" t="s">
        <v>15</v>
      </c>
      <c r="HW7" s="25" t="s">
        <v>15</v>
      </c>
      <c r="HX7" s="25" t="s">
        <v>15</v>
      </c>
      <c r="HY7" s="19" t="s">
        <v>70</v>
      </c>
      <c r="HZ7" s="25" t="s">
        <v>70</v>
      </c>
      <c r="IA7" s="25" t="s">
        <v>70</v>
      </c>
      <c r="IB7" s="4" t="s">
        <v>14</v>
      </c>
      <c r="IC7" s="4" t="s">
        <v>14</v>
      </c>
      <c r="ID7" s="4" t="s">
        <v>14</v>
      </c>
      <c r="IE7" s="4" t="s">
        <v>14</v>
      </c>
      <c r="IF7" s="4" t="s">
        <v>14</v>
      </c>
      <c r="IG7" s="25" t="s">
        <v>72</v>
      </c>
      <c r="IH7" s="25" t="s">
        <v>72</v>
      </c>
      <c r="II7" s="25" t="s">
        <v>72</v>
      </c>
      <c r="IJ7" s="19" t="s">
        <v>72</v>
      </c>
      <c r="IK7" s="25" t="s">
        <v>72</v>
      </c>
      <c r="IL7" s="25" t="s">
        <v>72</v>
      </c>
      <c r="IM7" s="25" t="s">
        <v>72</v>
      </c>
      <c r="IN7" s="25" t="s">
        <v>72</v>
      </c>
      <c r="IO7" s="25" t="s">
        <v>73</v>
      </c>
      <c r="IP7" s="25" t="s">
        <v>73</v>
      </c>
      <c r="IQ7" s="25" t="s">
        <v>73</v>
      </c>
      <c r="IR7" s="25" t="s">
        <v>73</v>
      </c>
      <c r="IS7" s="19" t="s">
        <v>74</v>
      </c>
      <c r="IT7" s="19" t="s">
        <v>74</v>
      </c>
      <c r="IU7" s="19" t="s">
        <v>74</v>
      </c>
      <c r="IV7" s="19" t="s">
        <v>74</v>
      </c>
      <c r="IW7" s="19" t="s">
        <v>74</v>
      </c>
      <c r="IX7" s="4" t="s">
        <v>16</v>
      </c>
      <c r="IY7" s="4" t="s">
        <v>16</v>
      </c>
      <c r="IZ7" s="4" t="s">
        <v>16</v>
      </c>
      <c r="JA7" s="4" t="s">
        <v>16</v>
      </c>
      <c r="JB7" s="25" t="s">
        <v>16</v>
      </c>
      <c r="JC7" s="4" t="s">
        <v>16</v>
      </c>
      <c r="JD7" s="25" t="s">
        <v>16</v>
      </c>
      <c r="JE7" s="4" t="s">
        <v>16</v>
      </c>
      <c r="JF7" s="25" t="s">
        <v>16</v>
      </c>
      <c r="JG7" s="19" t="s">
        <v>16</v>
      </c>
      <c r="JH7" s="19" t="s">
        <v>16</v>
      </c>
      <c r="JI7" s="4" t="s">
        <v>16</v>
      </c>
      <c r="JJ7" s="4" t="s">
        <v>16</v>
      </c>
      <c r="JK7" s="4" t="s">
        <v>16</v>
      </c>
      <c r="JL7" s="25" t="s">
        <v>75</v>
      </c>
    </row>
    <row r="8" spans="1:272" ht="18" customHeight="1" thickBot="1" x14ac:dyDescent="0.25">
      <c r="A8" s="44"/>
      <c r="B8" s="45"/>
      <c r="C8" s="44"/>
      <c r="D8" s="20">
        <v>4</v>
      </c>
      <c r="E8" s="26">
        <v>5</v>
      </c>
      <c r="F8" s="20">
        <v>8</v>
      </c>
      <c r="G8" s="20">
        <v>10</v>
      </c>
      <c r="H8" s="20">
        <v>12</v>
      </c>
      <c r="I8" s="26">
        <v>13</v>
      </c>
      <c r="J8" s="26">
        <v>15</v>
      </c>
      <c r="K8" s="20">
        <v>16</v>
      </c>
      <c r="L8" s="26">
        <v>17</v>
      </c>
      <c r="M8" s="20">
        <v>18</v>
      </c>
      <c r="N8" s="20">
        <v>20</v>
      </c>
      <c r="O8" s="20">
        <v>22</v>
      </c>
      <c r="P8" s="20">
        <v>23</v>
      </c>
      <c r="Q8" s="20">
        <v>26</v>
      </c>
      <c r="R8" s="26">
        <v>2</v>
      </c>
      <c r="S8" s="26">
        <v>4</v>
      </c>
      <c r="T8" s="26">
        <v>8</v>
      </c>
      <c r="U8" s="26">
        <v>12</v>
      </c>
      <c r="V8" s="5" t="s">
        <v>17</v>
      </c>
      <c r="W8" s="5" t="s">
        <v>18</v>
      </c>
      <c r="X8" s="26">
        <v>6</v>
      </c>
      <c r="Y8" s="26">
        <v>2</v>
      </c>
      <c r="Z8" s="20" t="s">
        <v>47</v>
      </c>
      <c r="AA8" s="26">
        <v>6</v>
      </c>
      <c r="AB8" s="26">
        <v>8</v>
      </c>
      <c r="AC8" s="26">
        <v>9</v>
      </c>
      <c r="AD8" s="5">
        <v>10</v>
      </c>
      <c r="AE8" s="26">
        <v>11</v>
      </c>
      <c r="AF8" s="26">
        <v>13</v>
      </c>
      <c r="AG8" s="26">
        <v>15</v>
      </c>
      <c r="AH8" s="20" t="s">
        <v>48</v>
      </c>
      <c r="AI8" s="26">
        <v>17</v>
      </c>
      <c r="AJ8" s="26">
        <v>18</v>
      </c>
      <c r="AK8" s="26">
        <v>19</v>
      </c>
      <c r="AL8" s="26">
        <v>20</v>
      </c>
      <c r="AM8" s="26">
        <v>21</v>
      </c>
      <c r="AN8" s="26">
        <v>24</v>
      </c>
      <c r="AO8" s="26">
        <v>27</v>
      </c>
      <c r="AP8" s="26">
        <v>28</v>
      </c>
      <c r="AQ8" s="26">
        <v>31</v>
      </c>
      <c r="AR8" s="20">
        <v>34</v>
      </c>
      <c r="AS8" s="26">
        <v>35</v>
      </c>
      <c r="AT8" s="26" t="s">
        <v>49</v>
      </c>
      <c r="AU8" s="26">
        <v>36</v>
      </c>
      <c r="AV8" s="20">
        <v>42</v>
      </c>
      <c r="AW8" s="26" t="s">
        <v>50</v>
      </c>
      <c r="AX8" s="20">
        <v>51</v>
      </c>
      <c r="AY8" s="20">
        <v>54</v>
      </c>
      <c r="AZ8" s="20">
        <v>58</v>
      </c>
      <c r="BA8" s="20">
        <v>72</v>
      </c>
      <c r="BB8" s="20">
        <v>78</v>
      </c>
      <c r="BC8" s="20">
        <v>82</v>
      </c>
      <c r="BD8" s="26">
        <v>8</v>
      </c>
      <c r="BE8" s="26">
        <v>12</v>
      </c>
      <c r="BF8" s="26">
        <v>1</v>
      </c>
      <c r="BG8" s="26">
        <v>3</v>
      </c>
      <c r="BH8" s="20">
        <v>2</v>
      </c>
      <c r="BI8" s="20">
        <v>4</v>
      </c>
      <c r="BJ8" s="26">
        <v>8</v>
      </c>
      <c r="BK8" s="20">
        <v>12</v>
      </c>
      <c r="BL8" s="20">
        <v>14</v>
      </c>
      <c r="BM8" s="26">
        <v>16</v>
      </c>
      <c r="BN8" s="5">
        <v>1</v>
      </c>
      <c r="BO8" s="5">
        <v>3</v>
      </c>
      <c r="BP8" s="26">
        <v>2</v>
      </c>
      <c r="BQ8" s="26">
        <v>3</v>
      </c>
      <c r="BR8" s="26">
        <v>5</v>
      </c>
      <c r="BS8" s="26">
        <v>6</v>
      </c>
      <c r="BT8" s="20">
        <v>7</v>
      </c>
      <c r="BU8" s="26">
        <v>8</v>
      </c>
      <c r="BV8" s="26">
        <v>16</v>
      </c>
      <c r="BW8" s="20">
        <v>18</v>
      </c>
      <c r="BX8" s="20">
        <v>24</v>
      </c>
      <c r="BY8" s="20">
        <v>26</v>
      </c>
      <c r="BZ8" s="26">
        <v>4</v>
      </c>
      <c r="CA8" s="26">
        <v>6</v>
      </c>
      <c r="CB8" s="26">
        <v>8</v>
      </c>
      <c r="CC8" s="26">
        <v>12</v>
      </c>
      <c r="CD8" s="26">
        <v>1</v>
      </c>
      <c r="CE8" s="5">
        <v>6</v>
      </c>
      <c r="CF8" s="26">
        <v>7</v>
      </c>
      <c r="CG8" s="20">
        <v>15</v>
      </c>
      <c r="CH8" s="20">
        <v>17</v>
      </c>
      <c r="CI8" s="5">
        <v>18</v>
      </c>
      <c r="CJ8" s="5">
        <v>20</v>
      </c>
      <c r="CK8" s="26">
        <v>21</v>
      </c>
      <c r="CL8" s="5">
        <v>22</v>
      </c>
      <c r="CM8" s="5">
        <v>24</v>
      </c>
      <c r="CN8" s="5">
        <v>26</v>
      </c>
      <c r="CO8" s="5">
        <v>28</v>
      </c>
      <c r="CP8" s="26" t="s">
        <v>54</v>
      </c>
      <c r="CQ8" s="26">
        <v>33</v>
      </c>
      <c r="CR8" s="20">
        <v>45</v>
      </c>
      <c r="CS8" s="20">
        <v>51</v>
      </c>
      <c r="CT8" s="26">
        <v>52</v>
      </c>
      <c r="CU8" s="26">
        <v>54</v>
      </c>
      <c r="CV8" s="26">
        <v>56</v>
      </c>
      <c r="CW8" s="20">
        <v>57</v>
      </c>
      <c r="CX8" s="20">
        <v>58</v>
      </c>
      <c r="CY8" s="20">
        <v>60</v>
      </c>
      <c r="CZ8" s="20">
        <v>62</v>
      </c>
      <c r="DA8" s="20">
        <v>64</v>
      </c>
      <c r="DB8" s="20">
        <v>71</v>
      </c>
      <c r="DC8" s="26">
        <v>73</v>
      </c>
      <c r="DD8" s="26">
        <v>77</v>
      </c>
      <c r="DE8" s="20">
        <v>79</v>
      </c>
      <c r="DF8" s="26">
        <v>85</v>
      </c>
      <c r="DG8" s="5">
        <v>5</v>
      </c>
      <c r="DH8" s="5">
        <v>6</v>
      </c>
      <c r="DI8" s="5">
        <v>7</v>
      </c>
      <c r="DJ8" s="5">
        <v>9</v>
      </c>
      <c r="DK8" s="20">
        <v>2</v>
      </c>
      <c r="DL8" s="20">
        <v>10</v>
      </c>
      <c r="DM8" s="20">
        <v>12</v>
      </c>
      <c r="DN8" s="20">
        <v>14</v>
      </c>
      <c r="DO8" s="26">
        <v>6</v>
      </c>
      <c r="DP8" s="26">
        <v>10</v>
      </c>
      <c r="DQ8" s="26">
        <v>12</v>
      </c>
      <c r="DR8" s="26">
        <v>16</v>
      </c>
      <c r="DS8" s="26">
        <v>18</v>
      </c>
      <c r="DT8" s="26">
        <v>1</v>
      </c>
      <c r="DU8" s="26">
        <v>3</v>
      </c>
      <c r="DV8" s="26">
        <v>5</v>
      </c>
      <c r="DW8" s="26">
        <v>7</v>
      </c>
      <c r="DX8" s="20">
        <v>8</v>
      </c>
      <c r="DY8" s="26">
        <v>9</v>
      </c>
      <c r="DZ8" s="20">
        <v>10</v>
      </c>
      <c r="EA8" s="20">
        <v>11</v>
      </c>
      <c r="EB8" s="20">
        <v>12</v>
      </c>
      <c r="EC8" s="20">
        <v>15</v>
      </c>
      <c r="ED8" s="26">
        <v>2</v>
      </c>
      <c r="EE8" s="26">
        <v>3</v>
      </c>
      <c r="EF8" s="26">
        <v>4</v>
      </c>
      <c r="EG8" s="20">
        <v>6</v>
      </c>
      <c r="EH8" s="26">
        <v>7</v>
      </c>
      <c r="EI8" s="26">
        <v>8</v>
      </c>
      <c r="EJ8" s="26">
        <v>9</v>
      </c>
      <c r="EK8" s="26">
        <v>10</v>
      </c>
      <c r="EL8" s="26">
        <v>11</v>
      </c>
      <c r="EM8" s="26">
        <v>12</v>
      </c>
      <c r="EN8" s="26">
        <v>2</v>
      </c>
      <c r="EO8" s="20">
        <v>7</v>
      </c>
      <c r="EP8" s="26">
        <v>8</v>
      </c>
      <c r="EQ8" s="26">
        <v>9</v>
      </c>
      <c r="ER8" s="20">
        <v>11</v>
      </c>
      <c r="ES8" s="20">
        <v>13</v>
      </c>
      <c r="ET8" s="26">
        <v>18</v>
      </c>
      <c r="EU8" s="26">
        <v>23</v>
      </c>
      <c r="EV8" s="20">
        <v>24</v>
      </c>
      <c r="EW8" s="26">
        <v>25</v>
      </c>
      <c r="EX8" s="20">
        <v>26</v>
      </c>
      <c r="EY8" s="20">
        <v>27</v>
      </c>
      <c r="EZ8" s="20">
        <v>29</v>
      </c>
      <c r="FA8" s="26">
        <v>31</v>
      </c>
      <c r="FB8" s="20">
        <v>32</v>
      </c>
      <c r="FC8" s="26">
        <v>33</v>
      </c>
      <c r="FD8" s="26" t="s">
        <v>60</v>
      </c>
      <c r="FE8" s="20">
        <v>1</v>
      </c>
      <c r="FF8" s="26">
        <v>2</v>
      </c>
      <c r="FG8" s="26">
        <v>8</v>
      </c>
      <c r="FH8" s="26">
        <v>10</v>
      </c>
      <c r="FI8" s="26">
        <v>12</v>
      </c>
      <c r="FJ8" s="26">
        <v>16</v>
      </c>
      <c r="FK8" s="26">
        <v>18</v>
      </c>
      <c r="FL8" s="26">
        <v>15</v>
      </c>
      <c r="FM8" s="5">
        <v>22</v>
      </c>
      <c r="FN8" s="5">
        <v>24</v>
      </c>
      <c r="FO8" s="5">
        <v>26</v>
      </c>
      <c r="FP8" s="5">
        <v>4</v>
      </c>
      <c r="FQ8" s="5">
        <v>6</v>
      </c>
      <c r="FR8" s="20">
        <v>19</v>
      </c>
      <c r="FS8" s="26">
        <v>6</v>
      </c>
      <c r="FT8" s="26">
        <v>9</v>
      </c>
      <c r="FU8" s="20">
        <v>10</v>
      </c>
      <c r="FV8" s="26">
        <v>11</v>
      </c>
      <c r="FW8" s="20">
        <v>12</v>
      </c>
      <c r="FX8" s="20" t="s">
        <v>63</v>
      </c>
      <c r="FY8" s="26">
        <v>13</v>
      </c>
      <c r="FZ8" s="20">
        <v>14</v>
      </c>
      <c r="GA8" s="20" t="s">
        <v>64</v>
      </c>
      <c r="GB8" s="26">
        <v>15</v>
      </c>
      <c r="GC8" s="20">
        <v>16</v>
      </c>
      <c r="GD8" s="20">
        <v>18</v>
      </c>
      <c r="GE8" s="26">
        <v>20</v>
      </c>
      <c r="GF8" s="26">
        <v>23</v>
      </c>
      <c r="GG8" s="26">
        <v>24</v>
      </c>
      <c r="GH8" s="26">
        <v>26</v>
      </c>
      <c r="GI8" s="26">
        <v>27</v>
      </c>
      <c r="GJ8" s="26">
        <v>28</v>
      </c>
      <c r="GK8" s="26">
        <v>29</v>
      </c>
      <c r="GL8" s="26">
        <v>31</v>
      </c>
      <c r="GM8" s="26">
        <v>32</v>
      </c>
      <c r="GN8" s="26">
        <v>34</v>
      </c>
      <c r="GO8" s="26">
        <v>36</v>
      </c>
      <c r="GP8" s="26">
        <v>38</v>
      </c>
      <c r="GQ8" s="26">
        <v>3</v>
      </c>
      <c r="GR8" s="26">
        <v>5</v>
      </c>
      <c r="GS8" s="26">
        <v>7</v>
      </c>
      <c r="GT8" s="26">
        <v>9</v>
      </c>
      <c r="GU8" s="26">
        <v>11</v>
      </c>
      <c r="GV8" s="20">
        <v>13</v>
      </c>
      <c r="GW8" s="20">
        <v>15</v>
      </c>
      <c r="GX8" s="20">
        <v>17</v>
      </c>
      <c r="GY8" s="20">
        <v>19</v>
      </c>
      <c r="GZ8" s="20">
        <v>52</v>
      </c>
      <c r="HA8" s="20">
        <v>54</v>
      </c>
      <c r="HB8" s="20">
        <v>58</v>
      </c>
      <c r="HC8" s="5">
        <v>20</v>
      </c>
      <c r="HD8" s="5">
        <v>22</v>
      </c>
      <c r="HE8" s="5">
        <v>24</v>
      </c>
      <c r="HF8" s="5">
        <v>26</v>
      </c>
      <c r="HG8" s="5">
        <v>30</v>
      </c>
      <c r="HH8" s="5">
        <v>32</v>
      </c>
      <c r="HI8" s="5">
        <v>36</v>
      </c>
      <c r="HJ8" s="5">
        <v>38</v>
      </c>
      <c r="HK8" s="5">
        <v>40</v>
      </c>
      <c r="HL8" s="5">
        <v>2</v>
      </c>
      <c r="HM8" s="5">
        <v>3</v>
      </c>
      <c r="HN8" s="5">
        <v>5</v>
      </c>
      <c r="HO8" s="26">
        <v>54</v>
      </c>
      <c r="HP8" s="5">
        <v>2</v>
      </c>
      <c r="HQ8" s="5">
        <v>5</v>
      </c>
      <c r="HR8" s="5">
        <v>11</v>
      </c>
      <c r="HS8" s="5">
        <v>13</v>
      </c>
      <c r="HT8" s="5">
        <v>17</v>
      </c>
      <c r="HU8" s="5">
        <v>19</v>
      </c>
      <c r="HV8" s="26">
        <v>31</v>
      </c>
      <c r="HW8" s="26">
        <v>37</v>
      </c>
      <c r="HX8" s="20">
        <v>39</v>
      </c>
      <c r="HY8" s="20">
        <v>1</v>
      </c>
      <c r="HZ8" s="26">
        <v>2</v>
      </c>
      <c r="IA8" s="26">
        <v>5</v>
      </c>
      <c r="IB8" s="5">
        <v>3</v>
      </c>
      <c r="IC8" s="5">
        <v>4</v>
      </c>
      <c r="ID8" s="5">
        <v>5</v>
      </c>
      <c r="IE8" s="5">
        <v>6</v>
      </c>
      <c r="IF8" s="5">
        <v>7</v>
      </c>
      <c r="IG8" s="26" t="s">
        <v>17</v>
      </c>
      <c r="IH8" s="26">
        <v>3</v>
      </c>
      <c r="II8" s="26">
        <v>5</v>
      </c>
      <c r="IJ8" s="20">
        <v>6</v>
      </c>
      <c r="IK8" s="26">
        <v>7</v>
      </c>
      <c r="IL8" s="26">
        <v>9</v>
      </c>
      <c r="IM8" s="26">
        <v>11</v>
      </c>
      <c r="IN8" s="26">
        <v>13</v>
      </c>
      <c r="IO8" s="26">
        <v>1</v>
      </c>
      <c r="IP8" s="26">
        <v>3</v>
      </c>
      <c r="IQ8" s="26">
        <v>6</v>
      </c>
      <c r="IR8" s="26">
        <v>8</v>
      </c>
      <c r="IS8" s="20">
        <v>12</v>
      </c>
      <c r="IT8" s="20">
        <v>13</v>
      </c>
      <c r="IU8" s="20">
        <v>14</v>
      </c>
      <c r="IV8" s="20">
        <v>15</v>
      </c>
      <c r="IW8" s="20">
        <v>17</v>
      </c>
      <c r="IX8" s="5">
        <v>5</v>
      </c>
      <c r="IY8" s="5">
        <v>7</v>
      </c>
      <c r="IZ8" s="5">
        <v>11</v>
      </c>
      <c r="JA8" s="5">
        <v>13</v>
      </c>
      <c r="JB8" s="26">
        <v>14</v>
      </c>
      <c r="JC8" s="5">
        <v>15</v>
      </c>
      <c r="JD8" s="26">
        <v>16</v>
      </c>
      <c r="JE8" s="5">
        <v>17</v>
      </c>
      <c r="JF8" s="26">
        <v>22</v>
      </c>
      <c r="JG8" s="20">
        <v>23</v>
      </c>
      <c r="JH8" s="20">
        <v>25</v>
      </c>
      <c r="JI8" s="5">
        <v>47</v>
      </c>
      <c r="JJ8" s="5">
        <v>51</v>
      </c>
      <c r="JK8" s="5">
        <v>53</v>
      </c>
      <c r="JL8" s="26">
        <v>4</v>
      </c>
    </row>
    <row r="9" spans="1:272" ht="24.2" customHeight="1" thickBot="1" x14ac:dyDescent="0.25">
      <c r="A9" s="6" t="s">
        <v>19</v>
      </c>
      <c r="B9" s="37"/>
      <c r="C9" s="34"/>
      <c r="D9" s="21">
        <v>5</v>
      </c>
      <c r="E9" s="27">
        <v>4</v>
      </c>
      <c r="F9" s="21">
        <v>5</v>
      </c>
      <c r="G9" s="21">
        <v>5</v>
      </c>
      <c r="H9" s="21">
        <v>5</v>
      </c>
      <c r="I9" s="27">
        <v>4</v>
      </c>
      <c r="J9" s="27">
        <v>4</v>
      </c>
      <c r="K9" s="21">
        <v>5</v>
      </c>
      <c r="L9" s="27">
        <v>4</v>
      </c>
      <c r="M9" s="21">
        <v>5</v>
      </c>
      <c r="N9" s="21">
        <v>5</v>
      </c>
      <c r="O9" s="21">
        <v>5</v>
      </c>
      <c r="P9" s="21">
        <v>5</v>
      </c>
      <c r="Q9" s="21">
        <v>5</v>
      </c>
      <c r="R9" s="29">
        <v>2</v>
      </c>
      <c r="S9" s="29">
        <v>2</v>
      </c>
      <c r="T9" s="29">
        <v>2</v>
      </c>
      <c r="U9" s="29">
        <v>2</v>
      </c>
      <c r="V9" s="7" t="s">
        <v>20</v>
      </c>
      <c r="W9" s="7" t="s">
        <v>20</v>
      </c>
      <c r="X9" s="27">
        <v>4</v>
      </c>
      <c r="Y9" s="29">
        <v>2</v>
      </c>
      <c r="Z9" s="21">
        <v>5</v>
      </c>
      <c r="AA9" s="29">
        <v>2</v>
      </c>
      <c r="AB9" s="29">
        <v>2</v>
      </c>
      <c r="AC9" s="29">
        <v>2</v>
      </c>
      <c r="AD9" s="7" t="s">
        <v>20</v>
      </c>
      <c r="AE9" s="29">
        <v>2</v>
      </c>
      <c r="AF9" s="29">
        <v>2</v>
      </c>
      <c r="AG9" s="29">
        <v>2</v>
      </c>
      <c r="AH9" s="21">
        <v>5</v>
      </c>
      <c r="AI9" s="29">
        <v>2</v>
      </c>
      <c r="AJ9" s="27">
        <v>4</v>
      </c>
      <c r="AK9" s="29">
        <v>2</v>
      </c>
      <c r="AL9" s="27">
        <v>4</v>
      </c>
      <c r="AM9" s="29">
        <v>2</v>
      </c>
      <c r="AN9" s="27">
        <v>4</v>
      </c>
      <c r="AO9" s="27">
        <v>4</v>
      </c>
      <c r="AP9" s="27">
        <v>4</v>
      </c>
      <c r="AQ9" s="27">
        <v>4</v>
      </c>
      <c r="AR9" s="21">
        <v>5</v>
      </c>
      <c r="AS9" s="27">
        <v>4</v>
      </c>
      <c r="AT9" s="27">
        <v>4</v>
      </c>
      <c r="AU9" s="30">
        <v>4</v>
      </c>
      <c r="AV9" s="21">
        <v>5</v>
      </c>
      <c r="AW9" s="29">
        <v>9</v>
      </c>
      <c r="AX9" s="21">
        <v>5</v>
      </c>
      <c r="AY9" s="21">
        <v>5</v>
      </c>
      <c r="AZ9" s="21">
        <v>5</v>
      </c>
      <c r="BA9" s="21">
        <v>5</v>
      </c>
      <c r="BB9" s="21">
        <v>5</v>
      </c>
      <c r="BC9" s="21">
        <v>5</v>
      </c>
      <c r="BD9" s="27">
        <v>4</v>
      </c>
      <c r="BE9" s="27">
        <v>4</v>
      </c>
      <c r="BF9" s="29">
        <v>2</v>
      </c>
      <c r="BG9" s="29">
        <v>2</v>
      </c>
      <c r="BH9" s="21">
        <v>5</v>
      </c>
      <c r="BI9" s="21">
        <v>5</v>
      </c>
      <c r="BJ9" s="27">
        <v>4</v>
      </c>
      <c r="BK9" s="21">
        <v>5</v>
      </c>
      <c r="BL9" s="21">
        <v>5</v>
      </c>
      <c r="BM9" s="27">
        <v>4</v>
      </c>
      <c r="BN9" s="7" t="s">
        <v>20</v>
      </c>
      <c r="BO9" s="7" t="s">
        <v>20</v>
      </c>
      <c r="BP9" s="27">
        <v>4</v>
      </c>
      <c r="BQ9" s="27">
        <v>4</v>
      </c>
      <c r="BR9" s="27">
        <v>4</v>
      </c>
      <c r="BS9" s="27">
        <v>4</v>
      </c>
      <c r="BT9" s="21">
        <v>5</v>
      </c>
      <c r="BU9" s="27">
        <v>4</v>
      </c>
      <c r="BV9" s="27">
        <v>4</v>
      </c>
      <c r="BW9" s="21">
        <v>5</v>
      </c>
      <c r="BX9" s="21">
        <v>5</v>
      </c>
      <c r="BY9" s="21">
        <v>5</v>
      </c>
      <c r="BZ9" s="29">
        <v>2</v>
      </c>
      <c r="CA9" s="29">
        <v>2</v>
      </c>
      <c r="CB9" s="29">
        <v>2</v>
      </c>
      <c r="CC9" s="29">
        <v>3</v>
      </c>
      <c r="CD9" s="29">
        <v>3</v>
      </c>
      <c r="CE9" s="7" t="s">
        <v>20</v>
      </c>
      <c r="CF9" s="29">
        <v>2</v>
      </c>
      <c r="CG9" s="21">
        <v>5</v>
      </c>
      <c r="CH9" s="21">
        <v>5</v>
      </c>
      <c r="CI9" s="7" t="s">
        <v>20</v>
      </c>
      <c r="CJ9" s="7" t="s">
        <v>20</v>
      </c>
      <c r="CK9" s="27">
        <v>4</v>
      </c>
      <c r="CL9" s="7" t="s">
        <v>20</v>
      </c>
      <c r="CM9" s="7" t="s">
        <v>20</v>
      </c>
      <c r="CN9" s="7" t="s">
        <v>20</v>
      </c>
      <c r="CO9" s="7" t="s">
        <v>20</v>
      </c>
      <c r="CP9" s="30">
        <v>4</v>
      </c>
      <c r="CQ9" s="30">
        <v>4</v>
      </c>
      <c r="CR9" s="21">
        <v>5</v>
      </c>
      <c r="CS9" s="21">
        <v>5</v>
      </c>
      <c r="CT9" s="29">
        <v>3</v>
      </c>
      <c r="CU9" s="29">
        <v>3</v>
      </c>
      <c r="CV9" s="29">
        <v>3</v>
      </c>
      <c r="CW9" s="21">
        <v>5</v>
      </c>
      <c r="CX9" s="21">
        <v>5</v>
      </c>
      <c r="CY9" s="21">
        <v>5</v>
      </c>
      <c r="CZ9" s="21">
        <v>5</v>
      </c>
      <c r="DA9" s="21">
        <v>5</v>
      </c>
      <c r="DB9" s="21">
        <v>5</v>
      </c>
      <c r="DC9" s="29">
        <v>9</v>
      </c>
      <c r="DD9" s="29">
        <v>9</v>
      </c>
      <c r="DE9" s="21">
        <v>5</v>
      </c>
      <c r="DF9" s="29">
        <v>9</v>
      </c>
      <c r="DG9" s="7" t="s">
        <v>20</v>
      </c>
      <c r="DH9" s="7" t="s">
        <v>20</v>
      </c>
      <c r="DI9" s="7" t="s">
        <v>20</v>
      </c>
      <c r="DJ9" s="7" t="s">
        <v>20</v>
      </c>
      <c r="DK9" s="21">
        <v>5</v>
      </c>
      <c r="DL9" s="21">
        <v>5</v>
      </c>
      <c r="DM9" s="21">
        <v>5</v>
      </c>
      <c r="DN9" s="21">
        <v>5</v>
      </c>
      <c r="DO9" s="30">
        <v>4</v>
      </c>
      <c r="DP9" s="29">
        <v>3</v>
      </c>
      <c r="DQ9" s="30">
        <v>4</v>
      </c>
      <c r="DR9" s="29">
        <v>3</v>
      </c>
      <c r="DS9" s="30">
        <v>4</v>
      </c>
      <c r="DT9" s="29">
        <v>2</v>
      </c>
      <c r="DU9" s="29">
        <v>2</v>
      </c>
      <c r="DV9" s="29">
        <v>2</v>
      </c>
      <c r="DW9" s="29">
        <v>2</v>
      </c>
      <c r="DX9" s="21">
        <v>5</v>
      </c>
      <c r="DY9" s="29">
        <v>2</v>
      </c>
      <c r="DZ9" s="21">
        <v>5</v>
      </c>
      <c r="EA9" s="21">
        <v>5</v>
      </c>
      <c r="EB9" s="21">
        <v>5</v>
      </c>
      <c r="EC9" s="21">
        <v>5</v>
      </c>
      <c r="ED9" s="29">
        <v>3</v>
      </c>
      <c r="EE9" s="29">
        <v>2</v>
      </c>
      <c r="EF9" s="29">
        <v>3</v>
      </c>
      <c r="EG9" s="21">
        <v>5</v>
      </c>
      <c r="EH9" s="29">
        <v>2</v>
      </c>
      <c r="EI9" s="29">
        <v>3</v>
      </c>
      <c r="EJ9" s="29">
        <v>3</v>
      </c>
      <c r="EK9" s="29">
        <v>3</v>
      </c>
      <c r="EL9" s="29">
        <v>3</v>
      </c>
      <c r="EM9" s="29">
        <v>3</v>
      </c>
      <c r="EN9" s="27">
        <v>4</v>
      </c>
      <c r="EO9" s="21">
        <v>5</v>
      </c>
      <c r="EP9" s="27">
        <v>4</v>
      </c>
      <c r="EQ9" s="27">
        <v>4</v>
      </c>
      <c r="ER9" s="21">
        <v>5</v>
      </c>
      <c r="ES9" s="21">
        <v>5</v>
      </c>
      <c r="ET9" s="29">
        <v>6</v>
      </c>
      <c r="EU9" s="27">
        <v>4</v>
      </c>
      <c r="EV9" s="21">
        <v>5</v>
      </c>
      <c r="EW9" s="27">
        <v>4</v>
      </c>
      <c r="EX9" s="21">
        <v>5</v>
      </c>
      <c r="EY9" s="21">
        <v>5</v>
      </c>
      <c r="EZ9" s="21">
        <v>5</v>
      </c>
      <c r="FA9" s="27">
        <v>4</v>
      </c>
      <c r="FB9" s="21">
        <v>5</v>
      </c>
      <c r="FC9" s="27">
        <v>4</v>
      </c>
      <c r="FD9" s="29">
        <v>9</v>
      </c>
      <c r="FE9" s="21">
        <v>5</v>
      </c>
      <c r="FF9" s="29">
        <v>3</v>
      </c>
      <c r="FG9" s="30">
        <v>4</v>
      </c>
      <c r="FH9" s="30">
        <v>4</v>
      </c>
      <c r="FI9" s="30">
        <v>4</v>
      </c>
      <c r="FJ9" s="30">
        <v>4</v>
      </c>
      <c r="FK9" s="30">
        <v>4</v>
      </c>
      <c r="FL9" s="29">
        <v>3</v>
      </c>
      <c r="FM9" s="7" t="s">
        <v>20</v>
      </c>
      <c r="FN9" s="7" t="s">
        <v>20</v>
      </c>
      <c r="FO9" s="7" t="s">
        <v>20</v>
      </c>
      <c r="FP9" s="7" t="s">
        <v>20</v>
      </c>
      <c r="FQ9" s="7" t="s">
        <v>20</v>
      </c>
      <c r="FR9" s="21">
        <v>5</v>
      </c>
      <c r="FS9" s="30">
        <v>4</v>
      </c>
      <c r="FT9" s="30">
        <v>4</v>
      </c>
      <c r="FU9" s="21">
        <v>5</v>
      </c>
      <c r="FV9" s="30">
        <v>4</v>
      </c>
      <c r="FW9" s="21">
        <v>5</v>
      </c>
      <c r="FX9" s="21">
        <v>5</v>
      </c>
      <c r="FY9" s="30">
        <v>4</v>
      </c>
      <c r="FZ9" s="21">
        <v>5</v>
      </c>
      <c r="GA9" s="21">
        <v>5</v>
      </c>
      <c r="GB9" s="30">
        <v>4</v>
      </c>
      <c r="GC9" s="21">
        <v>5</v>
      </c>
      <c r="GD9" s="21">
        <v>5</v>
      </c>
      <c r="GE9" s="29">
        <v>3</v>
      </c>
      <c r="GF9" s="30">
        <v>4</v>
      </c>
      <c r="GG9" s="29">
        <v>3</v>
      </c>
      <c r="GH9" s="29">
        <v>2</v>
      </c>
      <c r="GI9" s="29">
        <v>3</v>
      </c>
      <c r="GJ9" s="29">
        <v>2</v>
      </c>
      <c r="GK9" s="29">
        <v>3</v>
      </c>
      <c r="GL9" s="30">
        <v>4</v>
      </c>
      <c r="GM9" s="29">
        <v>2</v>
      </c>
      <c r="GN9" s="29">
        <v>2</v>
      </c>
      <c r="GO9" s="29">
        <v>2</v>
      </c>
      <c r="GP9" s="30">
        <v>4</v>
      </c>
      <c r="GQ9" s="27">
        <v>4</v>
      </c>
      <c r="GR9" s="27">
        <v>4</v>
      </c>
      <c r="GS9" s="27">
        <v>4</v>
      </c>
      <c r="GT9" s="27">
        <v>4</v>
      </c>
      <c r="GU9" s="27">
        <v>4</v>
      </c>
      <c r="GV9" s="21">
        <v>5</v>
      </c>
      <c r="GW9" s="21">
        <v>5</v>
      </c>
      <c r="GX9" s="21">
        <v>5</v>
      </c>
      <c r="GY9" s="21">
        <v>5</v>
      </c>
      <c r="GZ9" s="21">
        <v>5</v>
      </c>
      <c r="HA9" s="21">
        <v>5</v>
      </c>
      <c r="HB9" s="21">
        <v>5</v>
      </c>
      <c r="HC9" s="7" t="s">
        <v>20</v>
      </c>
      <c r="HD9" s="7" t="s">
        <v>20</v>
      </c>
      <c r="HE9" s="7" t="s">
        <v>20</v>
      </c>
      <c r="HF9" s="7" t="s">
        <v>20</v>
      </c>
      <c r="HG9" s="7" t="s">
        <v>20</v>
      </c>
      <c r="HH9" s="7" t="s">
        <v>20</v>
      </c>
      <c r="HI9" s="7" t="s">
        <v>20</v>
      </c>
      <c r="HJ9" s="7" t="s">
        <v>20</v>
      </c>
      <c r="HK9" s="7" t="s">
        <v>20</v>
      </c>
      <c r="HL9" s="7" t="s">
        <v>20</v>
      </c>
      <c r="HM9" s="7" t="s">
        <v>20</v>
      </c>
      <c r="HN9" s="7" t="s">
        <v>20</v>
      </c>
      <c r="HO9" s="29">
        <v>2</v>
      </c>
      <c r="HP9" s="7" t="s">
        <v>20</v>
      </c>
      <c r="HQ9" s="7" t="s">
        <v>20</v>
      </c>
      <c r="HR9" s="7" t="s">
        <v>20</v>
      </c>
      <c r="HS9" s="7" t="s">
        <v>20</v>
      </c>
      <c r="HT9" s="7" t="s">
        <v>20</v>
      </c>
      <c r="HU9" s="7" t="s">
        <v>20</v>
      </c>
      <c r="HV9" s="29">
        <v>3</v>
      </c>
      <c r="HW9" s="27">
        <v>4</v>
      </c>
      <c r="HX9" s="21">
        <v>5</v>
      </c>
      <c r="HY9" s="21">
        <v>5</v>
      </c>
      <c r="HZ9" s="29">
        <v>2</v>
      </c>
      <c r="IA9" s="27">
        <v>4</v>
      </c>
      <c r="IB9" s="7" t="s">
        <v>20</v>
      </c>
      <c r="IC9" s="7" t="s">
        <v>20</v>
      </c>
      <c r="ID9" s="7" t="s">
        <v>20</v>
      </c>
      <c r="IE9" s="7" t="s">
        <v>20</v>
      </c>
      <c r="IF9" s="7" t="s">
        <v>20</v>
      </c>
      <c r="IG9" s="29">
        <v>3</v>
      </c>
      <c r="IH9" s="29">
        <v>3</v>
      </c>
      <c r="II9" s="29">
        <v>3</v>
      </c>
      <c r="IJ9" s="21">
        <v>5</v>
      </c>
      <c r="IK9" s="30">
        <v>4</v>
      </c>
      <c r="IL9" s="30">
        <v>4</v>
      </c>
      <c r="IM9" s="29">
        <v>3</v>
      </c>
      <c r="IN9" s="30">
        <v>4</v>
      </c>
      <c r="IO9" s="29">
        <v>2</v>
      </c>
      <c r="IP9" s="29">
        <v>2</v>
      </c>
      <c r="IQ9" s="29">
        <v>2</v>
      </c>
      <c r="IR9" s="29">
        <v>2</v>
      </c>
      <c r="IS9" s="21">
        <v>5</v>
      </c>
      <c r="IT9" s="21">
        <v>5</v>
      </c>
      <c r="IU9" s="21">
        <v>5</v>
      </c>
      <c r="IV9" s="21">
        <v>5</v>
      </c>
      <c r="IW9" s="21">
        <v>5</v>
      </c>
      <c r="IX9" s="7" t="s">
        <v>20</v>
      </c>
      <c r="IY9" s="7" t="s">
        <v>20</v>
      </c>
      <c r="IZ9" s="7" t="s">
        <v>20</v>
      </c>
      <c r="JA9" s="7" t="s">
        <v>20</v>
      </c>
      <c r="JB9" s="29">
        <v>3</v>
      </c>
      <c r="JC9" s="7" t="s">
        <v>20</v>
      </c>
      <c r="JD9" s="29">
        <v>3</v>
      </c>
      <c r="JE9" s="7" t="s">
        <v>20</v>
      </c>
      <c r="JF9" s="29">
        <v>3</v>
      </c>
      <c r="JG9" s="21">
        <v>5</v>
      </c>
      <c r="JH9" s="21">
        <v>5</v>
      </c>
      <c r="JI9" s="7" t="s">
        <v>20</v>
      </c>
      <c r="JJ9" s="7" t="s">
        <v>20</v>
      </c>
      <c r="JK9" s="7" t="s">
        <v>20</v>
      </c>
      <c r="JL9" s="27">
        <v>4</v>
      </c>
    </row>
    <row r="10" spans="1:272" ht="24.2" customHeight="1" thickBot="1" x14ac:dyDescent="0.25">
      <c r="A10" s="6" t="s">
        <v>21</v>
      </c>
      <c r="B10" s="37"/>
      <c r="C10" s="35" t="s">
        <v>22</v>
      </c>
      <c r="D10" s="22">
        <v>2877.15</v>
      </c>
      <c r="E10" s="22">
        <v>2618.8000000000002</v>
      </c>
      <c r="F10" s="22">
        <v>2700.25</v>
      </c>
      <c r="G10" s="22">
        <v>2902.6</v>
      </c>
      <c r="H10" s="22">
        <v>3811.79</v>
      </c>
      <c r="I10" s="22">
        <v>1512.44</v>
      </c>
      <c r="J10" s="22">
        <v>2023.1</v>
      </c>
      <c r="K10" s="22">
        <v>2949.02</v>
      </c>
      <c r="L10" s="22">
        <v>1490.22</v>
      </c>
      <c r="M10" s="22">
        <v>3872.82</v>
      </c>
      <c r="N10" s="22">
        <v>2900.66</v>
      </c>
      <c r="O10" s="22">
        <v>2898.26</v>
      </c>
      <c r="P10" s="22">
        <v>2856.75</v>
      </c>
      <c r="Q10" s="22">
        <v>3853</v>
      </c>
      <c r="R10" s="22">
        <v>641.29999999999995</v>
      </c>
      <c r="S10" s="22">
        <v>638.29999999999995</v>
      </c>
      <c r="T10" s="22">
        <v>425.3</v>
      </c>
      <c r="U10" s="22">
        <v>645.1</v>
      </c>
      <c r="V10" s="8">
        <v>58.3</v>
      </c>
      <c r="W10" s="8">
        <v>41.2</v>
      </c>
      <c r="X10" s="22">
        <v>1487.8</v>
      </c>
      <c r="Y10" s="22">
        <v>696</v>
      </c>
      <c r="Z10" s="22">
        <v>1429.51</v>
      </c>
      <c r="AA10" s="22">
        <v>336</v>
      </c>
      <c r="AB10" s="22">
        <v>336</v>
      </c>
      <c r="AC10" s="22">
        <v>1029.48</v>
      </c>
      <c r="AD10" s="8">
        <v>166.7</v>
      </c>
      <c r="AE10" s="22">
        <v>429.3</v>
      </c>
      <c r="AF10" s="22">
        <v>623.28</v>
      </c>
      <c r="AG10" s="22">
        <v>424.3</v>
      </c>
      <c r="AH10" s="22">
        <v>923.1</v>
      </c>
      <c r="AI10" s="22">
        <v>1054.8</v>
      </c>
      <c r="AJ10" s="22">
        <v>1240.8</v>
      </c>
      <c r="AK10" s="22">
        <v>1076.0999999999999</v>
      </c>
      <c r="AL10" s="22">
        <v>3996.7</v>
      </c>
      <c r="AM10" s="22">
        <v>633.54</v>
      </c>
      <c r="AN10" s="22">
        <v>994.34</v>
      </c>
      <c r="AO10" s="22">
        <v>1465.43</v>
      </c>
      <c r="AP10" s="22">
        <v>2341</v>
      </c>
      <c r="AQ10" s="22">
        <v>4103.83</v>
      </c>
      <c r="AR10" s="22">
        <v>2602.86</v>
      </c>
      <c r="AS10" s="22">
        <v>2486.1</v>
      </c>
      <c r="AT10" s="22">
        <v>2153.4699999999998</v>
      </c>
      <c r="AU10" s="22">
        <v>3461.51</v>
      </c>
      <c r="AV10" s="22">
        <v>2909.64</v>
      </c>
      <c r="AW10" s="22">
        <v>4045.63</v>
      </c>
      <c r="AX10" s="22">
        <v>4485.63</v>
      </c>
      <c r="AY10" s="22">
        <v>2714.72</v>
      </c>
      <c r="AZ10" s="22">
        <v>4180.26</v>
      </c>
      <c r="BA10" s="22">
        <v>2564.6999999999998</v>
      </c>
      <c r="BB10" s="22">
        <v>4451.51</v>
      </c>
      <c r="BC10" s="22">
        <v>4391.5600000000004</v>
      </c>
      <c r="BD10" s="22">
        <v>1323.33</v>
      </c>
      <c r="BE10" s="22">
        <v>2516.81</v>
      </c>
      <c r="BF10" s="22">
        <v>439.27</v>
      </c>
      <c r="BG10" s="22">
        <v>419</v>
      </c>
      <c r="BH10" s="22">
        <v>1851</v>
      </c>
      <c r="BI10" s="22">
        <v>2548.36</v>
      </c>
      <c r="BJ10" s="22">
        <v>1492.61</v>
      </c>
      <c r="BK10" s="22">
        <v>1799.92</v>
      </c>
      <c r="BL10" s="22">
        <v>2555.92</v>
      </c>
      <c r="BM10" s="22">
        <v>1781.5</v>
      </c>
      <c r="BN10" s="8">
        <v>73.099999999999994</v>
      </c>
      <c r="BO10" s="8">
        <v>104.1</v>
      </c>
      <c r="BP10" s="22">
        <v>2547.83</v>
      </c>
      <c r="BQ10" s="22">
        <v>2096.4499999999998</v>
      </c>
      <c r="BR10" s="22">
        <v>1943.4</v>
      </c>
      <c r="BS10" s="22">
        <v>1507.69</v>
      </c>
      <c r="BT10" s="22">
        <v>2562.48</v>
      </c>
      <c r="BU10" s="22">
        <v>2564.1</v>
      </c>
      <c r="BV10" s="22">
        <v>2585.8000000000002</v>
      </c>
      <c r="BW10" s="22">
        <v>3858.21</v>
      </c>
      <c r="BX10" s="22">
        <v>3841.46</v>
      </c>
      <c r="BY10" s="22">
        <v>3873.58</v>
      </c>
      <c r="BZ10" s="22">
        <v>614.72</v>
      </c>
      <c r="CA10" s="22">
        <v>421.55</v>
      </c>
      <c r="CB10" s="22">
        <v>630.4</v>
      </c>
      <c r="CC10" s="22">
        <v>1000.2</v>
      </c>
      <c r="CD10" s="22">
        <v>1165.43</v>
      </c>
      <c r="CE10" s="8">
        <v>137.4</v>
      </c>
      <c r="CF10" s="22">
        <v>750.5</v>
      </c>
      <c r="CG10" s="22">
        <v>3111.8</v>
      </c>
      <c r="CH10" s="22">
        <v>3131.25</v>
      </c>
      <c r="CI10" s="8">
        <v>190.6</v>
      </c>
      <c r="CJ10" s="8">
        <v>39.9</v>
      </c>
      <c r="CK10" s="22">
        <v>4103.1099999999997</v>
      </c>
      <c r="CL10" s="8">
        <v>141.9</v>
      </c>
      <c r="CM10" s="8">
        <v>43.2</v>
      </c>
      <c r="CN10" s="8">
        <v>41.7</v>
      </c>
      <c r="CO10" s="8">
        <v>135.9</v>
      </c>
      <c r="CP10" s="22">
        <v>1283.32</v>
      </c>
      <c r="CQ10" s="22">
        <v>4728.26</v>
      </c>
      <c r="CR10" s="22">
        <v>2861.24</v>
      </c>
      <c r="CS10" s="22">
        <v>2609.5</v>
      </c>
      <c r="CT10" s="22">
        <v>850.7</v>
      </c>
      <c r="CU10" s="22">
        <v>1365.1</v>
      </c>
      <c r="CV10" s="22">
        <v>877.7</v>
      </c>
      <c r="CW10" s="22">
        <v>2739.7</v>
      </c>
      <c r="CX10" s="22">
        <v>1882.3</v>
      </c>
      <c r="CY10" s="22">
        <v>1870.37</v>
      </c>
      <c r="CZ10" s="22">
        <v>2524.4699999999998</v>
      </c>
      <c r="DA10" s="22">
        <v>2865.79</v>
      </c>
      <c r="DB10" s="22">
        <v>4449.93</v>
      </c>
      <c r="DC10" s="22">
        <v>4040.19</v>
      </c>
      <c r="DD10" s="22">
        <v>4060.85</v>
      </c>
      <c r="DE10" s="22">
        <v>4470.91</v>
      </c>
      <c r="DF10" s="22">
        <v>4086.37</v>
      </c>
      <c r="DG10" s="8">
        <v>137.5</v>
      </c>
      <c r="DH10" s="8">
        <v>34.200000000000003</v>
      </c>
      <c r="DI10" s="8">
        <v>69.2</v>
      </c>
      <c r="DJ10" s="8">
        <v>102.8</v>
      </c>
      <c r="DK10" s="22">
        <v>2557.77</v>
      </c>
      <c r="DL10" s="22">
        <v>2869.48</v>
      </c>
      <c r="DM10" s="22">
        <v>1868.83</v>
      </c>
      <c r="DN10" s="22">
        <v>2566.04</v>
      </c>
      <c r="DO10" s="22">
        <v>2032.98</v>
      </c>
      <c r="DP10" s="22">
        <v>1633.16</v>
      </c>
      <c r="DQ10" s="22">
        <v>1253.8</v>
      </c>
      <c r="DR10" s="22">
        <v>857.92</v>
      </c>
      <c r="DS10" s="22">
        <v>2202.14</v>
      </c>
      <c r="DT10" s="22">
        <v>643.79999999999995</v>
      </c>
      <c r="DU10" s="22">
        <v>440.1</v>
      </c>
      <c r="DV10" s="22">
        <v>625.5</v>
      </c>
      <c r="DW10" s="22">
        <v>430.9</v>
      </c>
      <c r="DX10" s="22">
        <v>1442.9</v>
      </c>
      <c r="DY10" s="22">
        <v>722.27</v>
      </c>
      <c r="DZ10" s="22">
        <v>4067.65</v>
      </c>
      <c r="EA10" s="22">
        <v>2544.13</v>
      </c>
      <c r="EB10" s="22">
        <v>2176.5</v>
      </c>
      <c r="EC10" s="22">
        <v>4792.07</v>
      </c>
      <c r="ED10" s="22">
        <v>1060.0999999999999</v>
      </c>
      <c r="EE10" s="22">
        <v>635.82000000000005</v>
      </c>
      <c r="EF10" s="22">
        <v>1392</v>
      </c>
      <c r="EG10" s="22">
        <v>1787.96</v>
      </c>
      <c r="EH10" s="22">
        <v>633.4</v>
      </c>
      <c r="EI10" s="22">
        <v>1092.32</v>
      </c>
      <c r="EJ10" s="22">
        <v>943.7</v>
      </c>
      <c r="EK10" s="22">
        <v>1095.23</v>
      </c>
      <c r="EL10" s="22">
        <v>935.66</v>
      </c>
      <c r="EM10" s="22">
        <v>1108.4100000000001</v>
      </c>
      <c r="EN10" s="22">
        <v>1554.06</v>
      </c>
      <c r="EO10" s="22">
        <v>2224.9</v>
      </c>
      <c r="EP10" s="22">
        <v>2091.5700000000002</v>
      </c>
      <c r="EQ10" s="22">
        <v>2006.5</v>
      </c>
      <c r="ER10" s="22">
        <v>1766.08</v>
      </c>
      <c r="ES10" s="22">
        <v>1023.71</v>
      </c>
      <c r="ET10" s="22">
        <v>4542.8</v>
      </c>
      <c r="EU10" s="22">
        <v>1565.1</v>
      </c>
      <c r="EV10" s="22">
        <v>2042.5</v>
      </c>
      <c r="EW10" s="22">
        <v>1412.99</v>
      </c>
      <c r="EX10" s="22">
        <v>2562.0300000000002</v>
      </c>
      <c r="EY10" s="22">
        <v>2466.4699999999998</v>
      </c>
      <c r="EZ10" s="22">
        <v>2429.2399999999998</v>
      </c>
      <c r="FA10" s="22">
        <v>2302.23</v>
      </c>
      <c r="FB10" s="22">
        <v>3818.56</v>
      </c>
      <c r="FC10" s="22">
        <v>2307.48</v>
      </c>
      <c r="FD10" s="22">
        <v>4031.75</v>
      </c>
      <c r="FE10" s="22">
        <v>3787.93</v>
      </c>
      <c r="FF10" s="22">
        <v>1047.5</v>
      </c>
      <c r="FG10" s="22">
        <v>2433.4</v>
      </c>
      <c r="FH10" s="22">
        <v>1465.24</v>
      </c>
      <c r="FI10" s="22">
        <v>1502.38</v>
      </c>
      <c r="FJ10" s="22">
        <v>1502.9</v>
      </c>
      <c r="FK10" s="22">
        <v>1413.95</v>
      </c>
      <c r="FL10" s="22">
        <v>911</v>
      </c>
      <c r="FM10" s="8">
        <v>148.19999999999999</v>
      </c>
      <c r="FN10" s="8">
        <v>214.4</v>
      </c>
      <c r="FO10" s="8">
        <v>115.5</v>
      </c>
      <c r="FP10" s="8">
        <v>127.8</v>
      </c>
      <c r="FQ10" s="8">
        <v>121.3</v>
      </c>
      <c r="FR10" s="22">
        <v>2646.71</v>
      </c>
      <c r="FS10" s="22">
        <v>1837.7</v>
      </c>
      <c r="FT10" s="22">
        <v>2373.46</v>
      </c>
      <c r="FU10" s="22">
        <v>4088.24</v>
      </c>
      <c r="FV10" s="22">
        <v>2989.76</v>
      </c>
      <c r="FW10" s="22">
        <v>2314.12</v>
      </c>
      <c r="FX10" s="22">
        <v>1867.51</v>
      </c>
      <c r="FY10" s="22">
        <v>2750.02</v>
      </c>
      <c r="FZ10" s="22">
        <v>2317.39</v>
      </c>
      <c r="GA10" s="22">
        <v>2583.31</v>
      </c>
      <c r="GB10" s="22">
        <v>2327.9899999999998</v>
      </c>
      <c r="GC10" s="22">
        <v>2594.9299999999998</v>
      </c>
      <c r="GD10" s="22">
        <v>2552.59</v>
      </c>
      <c r="GE10" s="22">
        <v>1320.2</v>
      </c>
      <c r="GF10" s="22">
        <v>2403.15</v>
      </c>
      <c r="GG10" s="22">
        <v>1457.6</v>
      </c>
      <c r="GH10" s="22">
        <v>214</v>
      </c>
      <c r="GI10" s="22">
        <v>2693.6</v>
      </c>
      <c r="GJ10" s="22">
        <v>621.6</v>
      </c>
      <c r="GK10" s="22">
        <v>942.8</v>
      </c>
      <c r="GL10" s="22">
        <v>2294.02</v>
      </c>
      <c r="GM10" s="22">
        <v>215.1</v>
      </c>
      <c r="GN10" s="22">
        <v>600.26</v>
      </c>
      <c r="GO10" s="22">
        <v>207.11</v>
      </c>
      <c r="GP10" s="22">
        <v>2017</v>
      </c>
      <c r="GQ10" s="22">
        <v>2367.92</v>
      </c>
      <c r="GR10" s="22">
        <v>2585.39</v>
      </c>
      <c r="GS10" s="22">
        <v>2219.87</v>
      </c>
      <c r="GT10" s="22">
        <v>2269.3200000000002</v>
      </c>
      <c r="GU10" s="22">
        <v>2064.54</v>
      </c>
      <c r="GV10" s="22">
        <v>2901.23</v>
      </c>
      <c r="GW10" s="22">
        <v>2893.66</v>
      </c>
      <c r="GX10" s="22">
        <v>3823.88</v>
      </c>
      <c r="GY10" s="22">
        <v>2865.85</v>
      </c>
      <c r="GZ10" s="22">
        <v>2889.3</v>
      </c>
      <c r="HA10" s="22">
        <v>2487.42</v>
      </c>
      <c r="HB10" s="22">
        <v>2478.4499999999998</v>
      </c>
      <c r="HC10" s="8">
        <v>71.040000000000006</v>
      </c>
      <c r="HD10" s="8">
        <v>85.8</v>
      </c>
      <c r="HE10" s="8">
        <v>78.2</v>
      </c>
      <c r="HF10" s="8">
        <v>120.2</v>
      </c>
      <c r="HG10" s="8">
        <v>188.8</v>
      </c>
      <c r="HH10" s="8">
        <v>175.3</v>
      </c>
      <c r="HI10" s="8">
        <v>64.2</v>
      </c>
      <c r="HJ10" s="8">
        <v>64.900000000000006</v>
      </c>
      <c r="HK10" s="8">
        <v>70.3</v>
      </c>
      <c r="HL10" s="8">
        <v>55.4</v>
      </c>
      <c r="HM10" s="8">
        <v>90.4</v>
      </c>
      <c r="HN10" s="8">
        <v>64</v>
      </c>
      <c r="HO10" s="22">
        <v>363.8</v>
      </c>
      <c r="HP10" s="8">
        <v>63.8</v>
      </c>
      <c r="HQ10" s="8">
        <v>40.700000000000003</v>
      </c>
      <c r="HR10" s="8">
        <v>51.4</v>
      </c>
      <c r="HS10" s="8">
        <v>81.099999999999994</v>
      </c>
      <c r="HT10" s="8">
        <v>53.1</v>
      </c>
      <c r="HU10" s="8">
        <v>151.69999999999999</v>
      </c>
      <c r="HV10" s="22">
        <v>998.7</v>
      </c>
      <c r="HW10" s="22">
        <v>2210.8000000000002</v>
      </c>
      <c r="HX10" s="22">
        <v>2389.16</v>
      </c>
      <c r="HY10" s="22">
        <v>2193.2600000000002</v>
      </c>
      <c r="HZ10" s="22">
        <v>611.5</v>
      </c>
      <c r="IA10" s="22">
        <v>1429.2</v>
      </c>
      <c r="IB10" s="8">
        <v>45.3</v>
      </c>
      <c r="IC10" s="8">
        <v>91</v>
      </c>
      <c r="ID10" s="8">
        <v>44.8</v>
      </c>
      <c r="IE10" s="8">
        <v>44.7</v>
      </c>
      <c r="IF10" s="8">
        <v>91</v>
      </c>
      <c r="IG10" s="22">
        <v>784.42</v>
      </c>
      <c r="IH10" s="22">
        <v>968.4</v>
      </c>
      <c r="II10" s="22">
        <v>1129.0999999999999</v>
      </c>
      <c r="IJ10" s="22">
        <v>3155.08</v>
      </c>
      <c r="IK10" s="22">
        <v>2042.3</v>
      </c>
      <c r="IL10" s="22">
        <v>2052.5700000000002</v>
      </c>
      <c r="IM10" s="22">
        <v>1349.4</v>
      </c>
      <c r="IN10" s="22">
        <v>2168.6</v>
      </c>
      <c r="IO10" s="22">
        <v>87.1</v>
      </c>
      <c r="IP10" s="22">
        <v>144.1</v>
      </c>
      <c r="IQ10" s="22">
        <v>185.8</v>
      </c>
      <c r="IR10" s="22">
        <v>91.9</v>
      </c>
      <c r="IS10" s="22">
        <v>2818.95</v>
      </c>
      <c r="IT10" s="22">
        <v>1878.33</v>
      </c>
      <c r="IU10" s="22">
        <v>2862.77</v>
      </c>
      <c r="IV10" s="22">
        <v>2547.36</v>
      </c>
      <c r="IW10" s="22">
        <v>2852.69</v>
      </c>
      <c r="IX10" s="8">
        <v>56.7</v>
      </c>
      <c r="IY10" s="8">
        <v>40.6</v>
      </c>
      <c r="IZ10" s="8">
        <v>48.4</v>
      </c>
      <c r="JA10" s="8">
        <v>114.6</v>
      </c>
      <c r="JB10" s="22">
        <v>926.5</v>
      </c>
      <c r="JC10" s="8">
        <v>161.19999999999999</v>
      </c>
      <c r="JD10" s="22">
        <v>1019.9</v>
      </c>
      <c r="JE10" s="8">
        <v>111.5</v>
      </c>
      <c r="JF10" s="22">
        <v>1101.04</v>
      </c>
      <c r="JG10" s="22">
        <v>2482.33</v>
      </c>
      <c r="JH10" s="22">
        <v>2471.0100000000002</v>
      </c>
      <c r="JI10" s="8">
        <v>75.599999999999994</v>
      </c>
      <c r="JJ10" s="8">
        <v>222.6</v>
      </c>
      <c r="JK10" s="8">
        <v>151.9</v>
      </c>
      <c r="JL10" s="22">
        <v>1735.57</v>
      </c>
    </row>
    <row r="11" spans="1:272" ht="24.2" customHeight="1" thickBot="1" x14ac:dyDescent="0.25">
      <c r="A11" s="6" t="s">
        <v>23</v>
      </c>
      <c r="B11" s="37"/>
      <c r="C11" s="36" t="s">
        <v>24</v>
      </c>
      <c r="D11" s="9">
        <f t="shared" ref="D11" si="0">D12</f>
        <v>4.9642999999999997</v>
      </c>
      <c r="E11" s="9">
        <f t="shared" ref="E11" si="1">E12</f>
        <v>4.8343000000000007</v>
      </c>
      <c r="F11" s="9">
        <f t="shared" ref="F11" si="2">F12</f>
        <v>4.9366000000000003</v>
      </c>
      <c r="G11" s="9">
        <f t="shared" ref="G11" si="3">G12</f>
        <v>4.9989999999999997</v>
      </c>
      <c r="H11" s="9">
        <f t="shared" ref="H11" si="4">H12</f>
        <v>4.9645000000000001</v>
      </c>
      <c r="I11" s="9">
        <f t="shared" ref="I11" si="5">I12</f>
        <v>4.8</v>
      </c>
      <c r="J11" s="9">
        <f t="shared" ref="J11" si="6">J12</f>
        <v>4.1284000000000001</v>
      </c>
      <c r="K11" s="9">
        <f t="shared" ref="K11" si="7">K12</f>
        <v>4.9208999999999996</v>
      </c>
      <c r="L11" s="9">
        <f t="shared" ref="L11" si="8">L12</f>
        <v>4.5752999999999995</v>
      </c>
      <c r="M11" s="9">
        <f t="shared" ref="M11" si="9">M12</f>
        <v>4.2786999999999997</v>
      </c>
      <c r="N11" s="9">
        <f t="shared" ref="N11" si="10">N12</f>
        <v>4.6706999999999992</v>
      </c>
      <c r="O11" s="9">
        <f t="shared" ref="O11" si="11">O12</f>
        <v>4.5318999999999994</v>
      </c>
      <c r="P11" s="9">
        <f t="shared" ref="P11" si="12">P12</f>
        <v>4.8605999999999998</v>
      </c>
      <c r="Q11" s="9">
        <f t="shared" ref="Q11" si="13">Q12</f>
        <v>4.4703999999999997</v>
      </c>
      <c r="R11" s="9">
        <f t="shared" ref="R11" si="14">R12</f>
        <v>5.0316000000000001</v>
      </c>
      <c r="S11" s="9">
        <f t="shared" ref="S11" si="15">S12</f>
        <v>5.0614999999999997</v>
      </c>
      <c r="T11" s="9">
        <f t="shared" ref="T11" si="16">T12</f>
        <v>5.0191999999999997</v>
      </c>
      <c r="U11" s="9">
        <f t="shared" ref="U11" si="17">U12</f>
        <v>4.9238999999999997</v>
      </c>
      <c r="V11" s="9">
        <f t="shared" ref="V11" si="18">V12</f>
        <v>1.4159333333333333</v>
      </c>
      <c r="W11" s="9">
        <f t="shared" ref="W11" si="19">W12</f>
        <v>1.4523833333333334</v>
      </c>
      <c r="X11" s="9">
        <f t="shared" ref="X11" si="20">X12</f>
        <v>3.8177999999999996</v>
      </c>
      <c r="Y11" s="9">
        <f t="shared" ref="Y11" si="21">Y12</f>
        <v>5</v>
      </c>
      <c r="Z11" s="9">
        <f t="shared" ref="Z11" si="22">Z12</f>
        <v>4.8939000000000004</v>
      </c>
      <c r="AA11" s="9">
        <f t="shared" ref="AA11" si="23">AA12</f>
        <v>5.0094000000000003</v>
      </c>
      <c r="AB11" s="9">
        <f t="shared" ref="AB11" si="24">AB12</f>
        <v>5.3018999999999998</v>
      </c>
      <c r="AC11" s="9">
        <f t="shared" ref="AC11" si="25">AC12</f>
        <v>4.9999999999999991</v>
      </c>
      <c r="AD11" s="9">
        <f t="shared" ref="AD11" si="26">AD12</f>
        <v>1.0935333333333332</v>
      </c>
      <c r="AE11" s="9">
        <f t="shared" ref="AE11" si="27">AE12</f>
        <v>5.4554999999999998</v>
      </c>
      <c r="AF11" s="9">
        <f t="shared" ref="AF11" si="28">AF12</f>
        <v>5.3928999999999991</v>
      </c>
      <c r="AG11" s="9">
        <f t="shared" ref="AG11" si="29">AG12</f>
        <v>4.9608999999999996</v>
      </c>
      <c r="AH11" s="9">
        <f t="shared" ref="AH11" si="30">AH12</f>
        <v>4.8884999999999996</v>
      </c>
      <c r="AI11" s="9">
        <f t="shared" ref="AI11" si="31">AI12</f>
        <v>5.2198999999999991</v>
      </c>
      <c r="AJ11" s="9">
        <f t="shared" ref="AJ11" si="32">AJ12</f>
        <v>4.8</v>
      </c>
      <c r="AK11" s="9">
        <f t="shared" ref="AK11" si="33">AK12</f>
        <v>5.4123000000000001</v>
      </c>
      <c r="AL11" s="9">
        <f t="shared" ref="AL11" si="34">AL12</f>
        <v>4.7999999999999989</v>
      </c>
      <c r="AM11" s="9">
        <f t="shared" ref="AM11" si="35">AM12</f>
        <v>5.0236999999999998</v>
      </c>
      <c r="AN11" s="9">
        <f t="shared" ref="AN11" si="36">AN12</f>
        <v>4.8162000000000003</v>
      </c>
      <c r="AO11" s="9">
        <f t="shared" ref="AO11" si="37">AO12</f>
        <v>4.8</v>
      </c>
      <c r="AP11" s="9">
        <f t="shared" ref="AP11" si="38">AP12</f>
        <v>4.8</v>
      </c>
      <c r="AQ11" s="9">
        <f t="shared" ref="AQ11" si="39">AQ12</f>
        <v>4.8000000000000007</v>
      </c>
      <c r="AR11" s="9">
        <f t="shared" ref="AR11" si="40">AR12</f>
        <v>4.8857000000000008</v>
      </c>
      <c r="AS11" s="9">
        <f t="shared" ref="AS11" si="41">AS12</f>
        <v>4.8</v>
      </c>
      <c r="AT11" s="9">
        <f t="shared" ref="AT11" si="42">AT12</f>
        <v>4.8000000000000007</v>
      </c>
      <c r="AU11" s="9">
        <f t="shared" ref="AU11" si="43">AU12</f>
        <v>4.8</v>
      </c>
      <c r="AV11" s="9">
        <f t="shared" ref="AV11" si="44">AV12</f>
        <v>5</v>
      </c>
      <c r="AW11" s="9">
        <f t="shared" ref="AW11" si="45">AW12</f>
        <v>5</v>
      </c>
      <c r="AX11" s="9">
        <f t="shared" ref="AX11" si="46">AX12</f>
        <v>4.2006999999999994</v>
      </c>
      <c r="AY11" s="9">
        <f t="shared" ref="AY11" si="47">AY12</f>
        <v>4.95</v>
      </c>
      <c r="AZ11" s="9">
        <f t="shared" ref="AZ11" si="48">AZ12</f>
        <v>4.9499999999999993</v>
      </c>
      <c r="BA11" s="9">
        <f t="shared" ref="BA11" si="49">BA12</f>
        <v>4.9499999999999993</v>
      </c>
      <c r="BB11" s="9">
        <f t="shared" ref="BB11" si="50">BB12</f>
        <v>4.95</v>
      </c>
      <c r="BC11" s="9">
        <f t="shared" ref="BC11" si="51">BC12</f>
        <v>4.9770000000000003</v>
      </c>
      <c r="BD11" s="9">
        <f t="shared" ref="BD11" si="52">BD12</f>
        <v>4.8</v>
      </c>
      <c r="BE11" s="9">
        <f t="shared" ref="BE11" si="53">BE12</f>
        <v>4.1397000000000004</v>
      </c>
      <c r="BF11" s="9">
        <f t="shared" ref="BF11" si="54">BF12</f>
        <v>5.0208000000000004</v>
      </c>
      <c r="BG11" s="9">
        <f t="shared" ref="BG11" si="55">BG12</f>
        <v>5.0030000000000001</v>
      </c>
      <c r="BH11" s="9">
        <f t="shared" ref="BH11" si="56">BH12</f>
        <v>4.6694000000000004</v>
      </c>
      <c r="BI11" s="9">
        <f t="shared" ref="BI11" si="57">BI12</f>
        <v>4.5986000000000002</v>
      </c>
      <c r="BJ11" s="9">
        <f t="shared" ref="BJ11" si="58">BJ12</f>
        <v>4.4790000000000001</v>
      </c>
      <c r="BK11" s="9">
        <f t="shared" ref="BK11" si="59">BK12</f>
        <v>4.3632</v>
      </c>
      <c r="BL11" s="9">
        <f t="shared" ref="BL11" si="60">BL12</f>
        <v>4.1027000000000005</v>
      </c>
      <c r="BM11" s="9">
        <f t="shared" ref="BM11" si="61">BM12</f>
        <v>4.0576999999999996</v>
      </c>
      <c r="BN11" s="9">
        <f t="shared" ref="BN11" si="62">BN12</f>
        <v>1.3316333333333334</v>
      </c>
      <c r="BO11" s="9">
        <f t="shared" ref="BO11" si="63">BO12</f>
        <v>1.3475000000000001</v>
      </c>
      <c r="BP11" s="9">
        <f t="shared" ref="BP11" si="64">BP12</f>
        <v>4.0004999999999997</v>
      </c>
      <c r="BQ11" s="9">
        <f t="shared" ref="BQ11" si="65">BQ12</f>
        <v>4.8000000000000007</v>
      </c>
      <c r="BR11" s="9">
        <f t="shared" ref="BR11" si="66">BR12</f>
        <v>4.8</v>
      </c>
      <c r="BS11" s="9">
        <f t="shared" ref="BS11" si="67">BS12</f>
        <v>4.2123999999999997</v>
      </c>
      <c r="BT11" s="9">
        <f t="shared" ref="BT11" si="68">BT12</f>
        <v>5</v>
      </c>
      <c r="BU11" s="9">
        <f t="shared" ref="BU11" si="69">BU12</f>
        <v>4.4414999999999996</v>
      </c>
      <c r="BV11" s="9">
        <f t="shared" ref="BV11" si="70">BV12</f>
        <v>4.4445999999999994</v>
      </c>
      <c r="BW11" s="9">
        <f t="shared" ref="BW11" si="71">BW12</f>
        <v>4.2337000000000007</v>
      </c>
      <c r="BX11" s="9">
        <f t="shared" ref="BX11" si="72">BX12</f>
        <v>4.7064999999999992</v>
      </c>
      <c r="BY11" s="9">
        <f t="shared" ref="BY11" si="73">BY12</f>
        <v>4.6697000000000006</v>
      </c>
      <c r="BZ11" s="9">
        <f t="shared" ref="BZ11" si="74">BZ12</f>
        <v>4.947000000000001</v>
      </c>
      <c r="CA11" s="9">
        <f t="shared" ref="CA11" si="75">CA12</f>
        <v>4.9999999999999991</v>
      </c>
      <c r="CB11" s="9">
        <f t="shared" ref="CB11:CD11" si="76">CB12</f>
        <v>4.9000000000000004</v>
      </c>
      <c r="CC11" s="9">
        <f t="shared" ref="CC11" si="77">CC12</f>
        <v>4.8</v>
      </c>
      <c r="CD11" s="9">
        <f t="shared" si="76"/>
        <v>4.8168999999999995</v>
      </c>
      <c r="CE11" s="9">
        <f>CE12</f>
        <v>1.3341666666666701</v>
      </c>
      <c r="CF11" s="9">
        <f t="shared" ref="CF11" si="78">CF12</f>
        <v>4.9845999999999995</v>
      </c>
      <c r="CG11" s="28">
        <v>4.7668999999999997</v>
      </c>
      <c r="CH11" s="28">
        <v>4.7633000000000001</v>
      </c>
      <c r="CI11" s="9">
        <f>CI12</f>
        <v>1.3527166666666632</v>
      </c>
      <c r="CJ11" s="9">
        <f>CJ12</f>
        <v>1.4356717948717947</v>
      </c>
      <c r="CK11" s="9">
        <f t="shared" ref="CK11" si="79">CK12</f>
        <v>4.7999999999999989</v>
      </c>
      <c r="CL11" s="9">
        <f>CL12</f>
        <v>1.4247935897435897</v>
      </c>
      <c r="CM11" s="9">
        <f>CM12</f>
        <v>1.428278205128205</v>
      </c>
      <c r="CN11" s="9">
        <f>CN12</f>
        <v>1.5239435897435896</v>
      </c>
      <c r="CO11" s="9">
        <f>CO12</f>
        <v>1.4347089743589745</v>
      </c>
      <c r="CP11" s="9">
        <f t="shared" ref="CP11:CQ11" si="80">CP12</f>
        <v>4.8000000000000007</v>
      </c>
      <c r="CQ11" s="9">
        <f t="shared" si="80"/>
        <v>4.8</v>
      </c>
      <c r="CR11" s="28">
        <v>4.4219999999999997</v>
      </c>
      <c r="CS11" s="28">
        <v>5</v>
      </c>
      <c r="CT11" s="9">
        <f t="shared" ref="CT11:CV11" si="81">CT12</f>
        <v>4.8272000000000004</v>
      </c>
      <c r="CU11" s="9">
        <f t="shared" si="81"/>
        <v>4.8023999999999996</v>
      </c>
      <c r="CV11" s="9">
        <f t="shared" si="81"/>
        <v>4.7681000000000004</v>
      </c>
      <c r="CW11" s="28">
        <v>5.04</v>
      </c>
      <c r="CX11" s="28">
        <v>4.8052999999999999</v>
      </c>
      <c r="CY11" s="28">
        <v>4.3680000000000003</v>
      </c>
      <c r="CZ11" s="28">
        <v>4.6463000000000001</v>
      </c>
      <c r="DA11" s="28">
        <v>4.6288</v>
      </c>
      <c r="DB11" s="28">
        <v>5</v>
      </c>
      <c r="DC11" s="32">
        <f t="shared" ref="DC11:DD11" si="82">DC12-DC17-DC18-DC29</f>
        <v>3.5790000000000006</v>
      </c>
      <c r="DD11" s="32">
        <f t="shared" si="82"/>
        <v>3.6201000000000008</v>
      </c>
      <c r="DE11" s="28">
        <v>4.3457999999999997</v>
      </c>
      <c r="DF11" s="32">
        <f t="shared" ref="DF11" si="83">DF12-DF17-DF18-DF29</f>
        <v>3.7356999999999991</v>
      </c>
      <c r="DG11" s="9">
        <f>DG12</f>
        <v>1.4286615384615384</v>
      </c>
      <c r="DH11" s="9">
        <f>DH12</f>
        <v>1.5645461538461538</v>
      </c>
      <c r="DI11" s="9">
        <f>DI12</f>
        <v>1.450476923076923</v>
      </c>
      <c r="DJ11" s="9">
        <f>DJ12</f>
        <v>1.451570512820513</v>
      </c>
      <c r="DK11" s="28">
        <v>4.9382000000000001</v>
      </c>
      <c r="DL11" s="28">
        <v>4.5266999999999999</v>
      </c>
      <c r="DM11" s="28">
        <v>4.3459000000000003</v>
      </c>
      <c r="DN11" s="28">
        <v>5</v>
      </c>
      <c r="DO11" s="9">
        <f t="shared" ref="DO11:DS11" si="84">DO12</f>
        <v>4.8</v>
      </c>
      <c r="DP11" s="9">
        <f t="shared" si="84"/>
        <v>4.9140000000000006</v>
      </c>
      <c r="DQ11" s="9">
        <f t="shared" si="84"/>
        <v>4.8</v>
      </c>
      <c r="DR11" s="9">
        <f t="shared" si="84"/>
        <v>4.7642999999999995</v>
      </c>
      <c r="DS11" s="9">
        <f t="shared" si="84"/>
        <v>4.8</v>
      </c>
      <c r="DT11" s="9">
        <f t="shared" ref="DT11:DY11" si="85">DT12</f>
        <v>5.7453000000000003</v>
      </c>
      <c r="DU11" s="9">
        <f t="shared" si="85"/>
        <v>5.1714000000000002</v>
      </c>
      <c r="DV11" s="9">
        <f t="shared" si="85"/>
        <v>5.5709999999999997</v>
      </c>
      <c r="DW11" s="9">
        <f t="shared" si="85"/>
        <v>5</v>
      </c>
      <c r="DX11" s="28">
        <v>4.9032999999999998</v>
      </c>
      <c r="DY11" s="9">
        <f t="shared" si="85"/>
        <v>5.0000000000000009</v>
      </c>
      <c r="DZ11" s="28">
        <v>4.9955999999999996</v>
      </c>
      <c r="EA11" s="28">
        <v>4.6574999999999998</v>
      </c>
      <c r="EB11" s="28">
        <v>4.6959</v>
      </c>
      <c r="EC11" s="28">
        <v>4.53</v>
      </c>
      <c r="ED11" s="9">
        <f t="shared" ref="ED11:EF11" si="86">ED12</f>
        <v>4.8000000000000007</v>
      </c>
      <c r="EE11" s="9">
        <f t="shared" si="86"/>
        <v>4.9828000000000001</v>
      </c>
      <c r="EF11" s="9">
        <f t="shared" si="86"/>
        <v>4.8000000000000007</v>
      </c>
      <c r="EG11" s="28">
        <v>4.2937000000000003</v>
      </c>
      <c r="EH11" s="9">
        <f t="shared" ref="EH11:EQ11" si="87">EH12</f>
        <v>5.7967999999999993</v>
      </c>
      <c r="EI11" s="9">
        <f t="shared" si="87"/>
        <v>4.8000000000000007</v>
      </c>
      <c r="EJ11" s="9">
        <f t="shared" si="87"/>
        <v>4.7999999999999989</v>
      </c>
      <c r="EK11" s="9">
        <f t="shared" si="87"/>
        <v>4.7999999999999989</v>
      </c>
      <c r="EL11" s="9">
        <f t="shared" si="87"/>
        <v>4.8000000000000007</v>
      </c>
      <c r="EM11" s="9">
        <f t="shared" si="87"/>
        <v>4.8</v>
      </c>
      <c r="EN11" s="9">
        <f t="shared" si="87"/>
        <v>5.0760000000000005</v>
      </c>
      <c r="EO11" s="28">
        <v>5</v>
      </c>
      <c r="EP11" s="9">
        <f t="shared" si="87"/>
        <v>4.8254000000000001</v>
      </c>
      <c r="EQ11" s="9">
        <f t="shared" si="87"/>
        <v>4.3232999999999997</v>
      </c>
      <c r="ER11" s="28">
        <v>5</v>
      </c>
      <c r="ES11" s="28">
        <v>5</v>
      </c>
      <c r="ET11" s="32">
        <v>4.6650999999999998</v>
      </c>
      <c r="EU11" s="9">
        <f t="shared" ref="EU11" si="88">EU12</f>
        <v>4.3129999999999997</v>
      </c>
      <c r="EV11" s="28">
        <v>4.9450000000000003</v>
      </c>
      <c r="EW11" s="9">
        <f t="shared" ref="EW11" si="89">EW12</f>
        <v>4.6575999999999995</v>
      </c>
      <c r="EX11" s="9">
        <f t="shared" ref="EX11" si="90">EX12</f>
        <v>4.9484000000000004</v>
      </c>
      <c r="EY11" s="9">
        <f t="shared" ref="EY11" si="91">EY12</f>
        <v>4.95</v>
      </c>
      <c r="EZ11" s="9">
        <f t="shared" ref="EZ11" si="92">EZ12</f>
        <v>4.5432999999999995</v>
      </c>
      <c r="FA11" s="9">
        <f t="shared" ref="FA11" si="93">FA12</f>
        <v>3.8759999999999999</v>
      </c>
      <c r="FB11" s="9">
        <f t="shared" ref="FB11" si="94">FB12</f>
        <v>4.1150000000000002</v>
      </c>
      <c r="FC11" s="9">
        <f t="shared" ref="FC11" si="95">FC12</f>
        <v>4.8</v>
      </c>
      <c r="FD11" s="9">
        <f t="shared" ref="FD11" si="96">FD12</f>
        <v>5.0271999999999997</v>
      </c>
      <c r="FE11" s="9">
        <f t="shared" ref="FE11" si="97">FE12</f>
        <v>5</v>
      </c>
      <c r="FF11" s="9">
        <f t="shared" ref="FF11:FK11" si="98">FF12</f>
        <v>4.8</v>
      </c>
      <c r="FG11" s="9">
        <f t="shared" si="98"/>
        <v>4.8000000000000007</v>
      </c>
      <c r="FH11" s="9">
        <f t="shared" si="98"/>
        <v>3.9590000000000001</v>
      </c>
      <c r="FI11" s="9">
        <f t="shared" si="98"/>
        <v>4.6408000000000005</v>
      </c>
      <c r="FJ11" s="9">
        <f t="shared" si="98"/>
        <v>4.0103999999999997</v>
      </c>
      <c r="FK11" s="9">
        <f t="shared" si="98"/>
        <v>4.1502999999999997</v>
      </c>
      <c r="FL11" s="9">
        <f t="shared" ref="FL11" si="99">FL12</f>
        <v>4.8829000000000002</v>
      </c>
      <c r="FM11" s="9">
        <f>FM12</f>
        <v>1.4883833333333334</v>
      </c>
      <c r="FN11" s="9">
        <f>FN12</f>
        <v>1.4306333333333332</v>
      </c>
      <c r="FO11" s="9">
        <f>FO12</f>
        <v>1.4168166666666666</v>
      </c>
      <c r="FP11" s="9">
        <f>FP12</f>
        <v>1.3993961538461539</v>
      </c>
      <c r="FQ11" s="9">
        <f>FQ12</f>
        <v>1.4026025641025641</v>
      </c>
      <c r="FR11" s="28">
        <v>4.9000000000000004</v>
      </c>
      <c r="FS11" s="9">
        <f t="shared" ref="FS11:FT11" si="100">FS12</f>
        <v>4.8000000000000007</v>
      </c>
      <c r="FT11" s="9">
        <f t="shared" si="100"/>
        <v>4.7999999999999989</v>
      </c>
      <c r="FU11" s="28">
        <v>4.2904999999999998</v>
      </c>
      <c r="FV11" s="9">
        <f t="shared" ref="FV11" si="101">FV12</f>
        <v>4.8</v>
      </c>
      <c r="FW11" s="28">
        <v>4.7762000000000002</v>
      </c>
      <c r="FX11" s="28">
        <v>4.2295999999999996</v>
      </c>
      <c r="FY11" s="9">
        <f t="shared" ref="FY11" si="102">FY12</f>
        <v>4.8000000000000007</v>
      </c>
      <c r="FZ11" s="28">
        <v>5</v>
      </c>
      <c r="GA11" s="28">
        <v>4.5704000000000002</v>
      </c>
      <c r="GB11" s="9">
        <f t="shared" ref="GB11" si="103">GB12</f>
        <v>4.8</v>
      </c>
      <c r="GC11" s="28">
        <v>4.6399999999999997</v>
      </c>
      <c r="GD11" s="28">
        <v>4.3238000000000003</v>
      </c>
      <c r="GE11" s="9">
        <f t="shared" ref="GE11:GU11" si="104">GE12</f>
        <v>4.8</v>
      </c>
      <c r="GF11" s="9">
        <f t="shared" si="104"/>
        <v>4.7999999999999989</v>
      </c>
      <c r="GG11" s="9">
        <f t="shared" si="104"/>
        <v>4.8000000000000007</v>
      </c>
      <c r="GH11" s="9">
        <f t="shared" si="104"/>
        <v>4.8961999999999994</v>
      </c>
      <c r="GI11" s="9">
        <f t="shared" si="104"/>
        <v>4.8</v>
      </c>
      <c r="GJ11" s="9">
        <f t="shared" si="104"/>
        <v>5.0434000000000001</v>
      </c>
      <c r="GK11" s="9">
        <f t="shared" si="104"/>
        <v>4.8</v>
      </c>
      <c r="GL11" s="9">
        <f t="shared" si="104"/>
        <v>4.8</v>
      </c>
      <c r="GM11" s="9">
        <f t="shared" si="104"/>
        <v>5.0027999999999997</v>
      </c>
      <c r="GN11" s="9">
        <f t="shared" si="104"/>
        <v>4.9772999999999996</v>
      </c>
      <c r="GO11" s="9">
        <f t="shared" si="104"/>
        <v>4.9624999999999995</v>
      </c>
      <c r="GP11" s="9">
        <f t="shared" si="104"/>
        <v>5.3977000000000004</v>
      </c>
      <c r="GQ11" s="9">
        <f t="shared" si="104"/>
        <v>4.4986999999999995</v>
      </c>
      <c r="GR11" s="9">
        <f t="shared" si="104"/>
        <v>4.1626000000000003</v>
      </c>
      <c r="GS11" s="9">
        <f t="shared" si="104"/>
        <v>4.7264999999999997</v>
      </c>
      <c r="GT11" s="9">
        <f t="shared" si="104"/>
        <v>4.0404999999999998</v>
      </c>
      <c r="GU11" s="9">
        <f t="shared" si="104"/>
        <v>4.3105999999999991</v>
      </c>
      <c r="GV11" s="28">
        <v>4.5936000000000003</v>
      </c>
      <c r="GW11" s="28">
        <v>4.4301000000000004</v>
      </c>
      <c r="GX11" s="28">
        <v>4.7685000000000004</v>
      </c>
      <c r="GY11" s="28">
        <v>5</v>
      </c>
      <c r="GZ11" s="28">
        <v>4.8566000000000003</v>
      </c>
      <c r="HA11" s="28">
        <v>4.7759</v>
      </c>
      <c r="HB11" s="28">
        <v>4.0697999999999999</v>
      </c>
      <c r="HC11" s="9">
        <f t="shared" ref="HC11:HN11" si="105">HC12</f>
        <v>1.3933397435897437</v>
      </c>
      <c r="HD11" s="9">
        <f t="shared" si="105"/>
        <v>1.3843294871794871</v>
      </c>
      <c r="HE11" s="9">
        <f t="shared" si="105"/>
        <v>1.4376717948717948</v>
      </c>
      <c r="HF11" s="9">
        <f t="shared" si="105"/>
        <v>1.4352884615384616</v>
      </c>
      <c r="HG11" s="9">
        <f t="shared" si="105"/>
        <v>1.4309794871794872</v>
      </c>
      <c r="HH11" s="9">
        <f t="shared" si="105"/>
        <v>1.430596153846154</v>
      </c>
      <c r="HI11" s="9">
        <f t="shared" si="105"/>
        <v>1.3990602564102566</v>
      </c>
      <c r="HJ11" s="9">
        <f t="shared" si="105"/>
        <v>1.398424358974359</v>
      </c>
      <c r="HK11" s="9">
        <f t="shared" si="105"/>
        <v>1.3938538461538461</v>
      </c>
      <c r="HL11" s="9">
        <f t="shared" si="105"/>
        <v>1.3950217948717949</v>
      </c>
      <c r="HM11" s="9">
        <f t="shared" si="105"/>
        <v>1.381702564102564</v>
      </c>
      <c r="HN11" s="9">
        <f t="shared" si="105"/>
        <v>1.3992564102564105</v>
      </c>
      <c r="HO11" s="9">
        <f t="shared" ref="HO11" si="106">HO12</f>
        <v>5</v>
      </c>
      <c r="HP11" s="9">
        <f t="shared" ref="HP11:HU11" si="107">HP12</f>
        <v>1.3994525641025644</v>
      </c>
      <c r="HQ11" s="9">
        <f t="shared" si="107"/>
        <v>1.4337371794871794</v>
      </c>
      <c r="HR11" s="9">
        <f t="shared" si="107"/>
        <v>1.4140615384615385</v>
      </c>
      <c r="HS11" s="9">
        <f t="shared" si="107"/>
        <v>1.4341294871794872</v>
      </c>
      <c r="HT11" s="9">
        <f t="shared" si="107"/>
        <v>1.4116782051282051</v>
      </c>
      <c r="HU11" s="9">
        <f t="shared" si="107"/>
        <v>1.3898717948717949</v>
      </c>
      <c r="HV11" s="9">
        <f t="shared" ref="HV11:HW11" si="108">HV12</f>
        <v>4.7999999999999989</v>
      </c>
      <c r="HW11" s="9">
        <f t="shared" si="108"/>
        <v>4.8</v>
      </c>
      <c r="HX11" s="28">
        <v>4.3651999999999997</v>
      </c>
      <c r="HY11" s="28">
        <v>4.1186999999999996</v>
      </c>
      <c r="HZ11" s="9">
        <f t="shared" ref="HZ11:IA11" si="109">HZ12</f>
        <v>5.0149999999999997</v>
      </c>
      <c r="IA11" s="9">
        <f t="shared" si="109"/>
        <v>3.9403000000000001</v>
      </c>
      <c r="IB11" s="9">
        <f>IB12</f>
        <v>1.509278205128205</v>
      </c>
      <c r="IC11" s="9">
        <f>IC12</f>
        <v>1.4241564102564102</v>
      </c>
      <c r="ID11" s="9">
        <f>ID12</f>
        <v>1.425128205128205</v>
      </c>
      <c r="IE11" s="9">
        <f>IE12</f>
        <v>1.4253243589743589</v>
      </c>
      <c r="IF11" s="9">
        <f>IF12</f>
        <v>1.423773076923077</v>
      </c>
      <c r="IG11" s="9">
        <f t="shared" ref="IG11:IR11" si="110">IG12</f>
        <v>4.8094000000000001</v>
      </c>
      <c r="IH11" s="9">
        <f t="shared" si="110"/>
        <v>4.8000000000000007</v>
      </c>
      <c r="II11" s="9">
        <f t="shared" si="110"/>
        <v>4.8</v>
      </c>
      <c r="IJ11" s="28">
        <v>4.4678000000000004</v>
      </c>
      <c r="IK11" s="9">
        <f t="shared" si="110"/>
        <v>4.8</v>
      </c>
      <c r="IL11" s="9">
        <f t="shared" si="110"/>
        <v>4.8</v>
      </c>
      <c r="IM11" s="9">
        <f t="shared" si="110"/>
        <v>4.8</v>
      </c>
      <c r="IN11" s="9">
        <f t="shared" si="110"/>
        <v>4.8000000000000007</v>
      </c>
      <c r="IO11" s="9">
        <f t="shared" si="110"/>
        <v>3.0907999999999998</v>
      </c>
      <c r="IP11" s="9">
        <f t="shared" si="110"/>
        <v>3.0023</v>
      </c>
      <c r="IQ11" s="9">
        <f t="shared" si="110"/>
        <v>3.0632000000000001</v>
      </c>
      <c r="IR11" s="9">
        <f t="shared" si="110"/>
        <v>3.0660999999999996</v>
      </c>
      <c r="IS11" s="28">
        <v>4.0490000000000004</v>
      </c>
      <c r="IT11" s="28">
        <f>IT12</f>
        <v>4.5999999999999996</v>
      </c>
      <c r="IU11" s="28">
        <f t="shared" ref="IU11:IX11" si="111">IU12</f>
        <v>4.7</v>
      </c>
      <c r="IV11" s="28">
        <f t="shared" si="111"/>
        <v>4.8</v>
      </c>
      <c r="IW11" s="28">
        <f t="shared" si="111"/>
        <v>4.8</v>
      </c>
      <c r="IX11" s="28">
        <f t="shared" si="111"/>
        <v>1.3808769230769231</v>
      </c>
      <c r="IY11" s="9">
        <f>IY12</f>
        <v>1.3974141025641025</v>
      </c>
      <c r="IZ11" s="9">
        <f>IZ12</f>
        <v>1.387978205128205</v>
      </c>
      <c r="JA11" s="9">
        <f>JA12</f>
        <v>1.3803897435897436</v>
      </c>
      <c r="JB11" s="9">
        <f t="shared" ref="JB11" si="112">JB12</f>
        <v>4.8000000000000007</v>
      </c>
      <c r="JC11" s="9">
        <f>JC12</f>
        <v>1.4007487179487179</v>
      </c>
      <c r="JD11" s="9">
        <f t="shared" ref="JD11" si="113">JD12</f>
        <v>4.8</v>
      </c>
      <c r="JE11" s="9">
        <f>JE12</f>
        <v>1.3841410256410254</v>
      </c>
      <c r="JF11" s="9">
        <f t="shared" ref="JF11" si="114">JF12</f>
        <v>4.3162000000000003</v>
      </c>
      <c r="JG11" s="28">
        <v>4.5198</v>
      </c>
      <c r="JH11" s="28">
        <v>4.4539</v>
      </c>
      <c r="JI11" s="9">
        <f>JI12</f>
        <v>1.3703628205128204</v>
      </c>
      <c r="JJ11" s="9">
        <f>JJ12</f>
        <v>1.3816371794871796</v>
      </c>
      <c r="JK11" s="9">
        <f>JK12</f>
        <v>1.401447435897436</v>
      </c>
      <c r="JL11" s="9">
        <f t="shared" ref="JL11" si="115">JL12</f>
        <v>4.7382</v>
      </c>
    </row>
    <row r="12" spans="1:272" ht="24.2" customHeight="1" thickBot="1" x14ac:dyDescent="0.25">
      <c r="A12" s="10" t="s">
        <v>25</v>
      </c>
      <c r="B12" s="37"/>
      <c r="C12" s="36" t="s">
        <v>24</v>
      </c>
      <c r="D12" s="23">
        <f t="shared" ref="D12:F12" si="116">SUM(D13:D29)</f>
        <v>4.9642999999999997</v>
      </c>
      <c r="E12" s="23">
        <f t="shared" si="116"/>
        <v>4.8343000000000007</v>
      </c>
      <c r="F12" s="23">
        <f t="shared" si="116"/>
        <v>4.9366000000000003</v>
      </c>
      <c r="G12" s="9">
        <f t="shared" ref="G12" si="117">SUM(G13:G29)</f>
        <v>4.9989999999999997</v>
      </c>
      <c r="H12" s="9">
        <f t="shared" ref="H12" si="118">SUM(H13:H29)</f>
        <v>4.9645000000000001</v>
      </c>
      <c r="I12" s="9">
        <f t="shared" ref="I12" si="119">SUM(I13:I29)</f>
        <v>4.8</v>
      </c>
      <c r="J12" s="9">
        <f t="shared" ref="J12" si="120">SUM(J13:J29)</f>
        <v>4.1284000000000001</v>
      </c>
      <c r="K12" s="9">
        <f t="shared" ref="K12" si="121">SUM(K13:K29)</f>
        <v>4.9208999999999996</v>
      </c>
      <c r="L12" s="9">
        <f t="shared" ref="L12" si="122">SUM(L13:L29)</f>
        <v>4.5752999999999995</v>
      </c>
      <c r="M12" s="9">
        <f t="shared" ref="M12" si="123">SUM(M13:M29)</f>
        <v>4.2786999999999997</v>
      </c>
      <c r="N12" s="9">
        <f t="shared" ref="N12" si="124">SUM(N13:N29)</f>
        <v>4.6706999999999992</v>
      </c>
      <c r="O12" s="9">
        <f t="shared" ref="O12" si="125">SUM(O13:O29)</f>
        <v>4.5318999999999994</v>
      </c>
      <c r="P12" s="9">
        <f t="shared" ref="P12" si="126">SUM(P13:P29)</f>
        <v>4.8605999999999998</v>
      </c>
      <c r="Q12" s="9">
        <f t="shared" ref="Q12" si="127">SUM(Q13:Q29)</f>
        <v>4.4703999999999997</v>
      </c>
      <c r="R12" s="9">
        <f t="shared" ref="R12" si="128">SUM(R13:R29)</f>
        <v>5.0316000000000001</v>
      </c>
      <c r="S12" s="9">
        <f t="shared" ref="S12" si="129">SUM(S13:S29)</f>
        <v>5.0614999999999997</v>
      </c>
      <c r="T12" s="9">
        <f t="shared" ref="T12" si="130">SUM(T13:T29)</f>
        <v>5.0191999999999997</v>
      </c>
      <c r="U12" s="9">
        <f t="shared" ref="U12" si="131">SUM(U13:U29)</f>
        <v>4.9238999999999997</v>
      </c>
      <c r="V12" s="9">
        <f t="shared" ref="V12" si="132">SUM(V13:V29)</f>
        <v>1.4159333333333333</v>
      </c>
      <c r="W12" s="9">
        <f t="shared" ref="W12" si="133">SUM(W13:W29)</f>
        <v>1.4523833333333334</v>
      </c>
      <c r="X12" s="9">
        <f t="shared" ref="X12" si="134">SUM(X13:X29)</f>
        <v>3.8177999999999996</v>
      </c>
      <c r="Y12" s="9">
        <f t="shared" ref="Y12" si="135">SUM(Y13:Y29)</f>
        <v>5</v>
      </c>
      <c r="Z12" s="9">
        <f t="shared" ref="Z12" si="136">SUM(Z13:Z29)</f>
        <v>4.8939000000000004</v>
      </c>
      <c r="AA12" s="9">
        <f t="shared" ref="AA12" si="137">SUM(AA13:AA29)</f>
        <v>5.0094000000000003</v>
      </c>
      <c r="AB12" s="9">
        <f t="shared" ref="AB12" si="138">SUM(AB13:AB29)</f>
        <v>5.3018999999999998</v>
      </c>
      <c r="AC12" s="9">
        <f t="shared" ref="AC12" si="139">SUM(AC13:AC29)</f>
        <v>4.9999999999999991</v>
      </c>
      <c r="AD12" s="9">
        <f t="shared" ref="AD12" si="140">SUM(AD13:AD29)</f>
        <v>1.0935333333333332</v>
      </c>
      <c r="AE12" s="9">
        <f t="shared" ref="AE12" si="141">SUM(AE13:AE29)</f>
        <v>5.4554999999999998</v>
      </c>
      <c r="AF12" s="9">
        <f t="shared" ref="AF12" si="142">SUM(AF13:AF29)</f>
        <v>5.3928999999999991</v>
      </c>
      <c r="AG12" s="9">
        <f t="shared" ref="AG12" si="143">SUM(AG13:AG29)</f>
        <v>4.9608999999999996</v>
      </c>
      <c r="AH12" s="9">
        <f t="shared" ref="AH12" si="144">SUM(AH13:AH29)</f>
        <v>4.8884999999999996</v>
      </c>
      <c r="AI12" s="9">
        <f t="shared" ref="AI12" si="145">SUM(AI13:AI29)</f>
        <v>5.2198999999999991</v>
      </c>
      <c r="AJ12" s="9">
        <f t="shared" ref="AJ12" si="146">SUM(AJ13:AJ29)</f>
        <v>4.8</v>
      </c>
      <c r="AK12" s="9">
        <f t="shared" ref="AK12" si="147">SUM(AK13:AK29)</f>
        <v>5.4123000000000001</v>
      </c>
      <c r="AL12" s="9">
        <f t="shared" ref="AL12" si="148">SUM(AL13:AL29)</f>
        <v>4.7999999999999989</v>
      </c>
      <c r="AM12" s="9">
        <f t="shared" ref="AM12" si="149">SUM(AM13:AM29)</f>
        <v>5.0236999999999998</v>
      </c>
      <c r="AN12" s="9">
        <f t="shared" ref="AN12" si="150">SUM(AN13:AN29)</f>
        <v>4.8162000000000003</v>
      </c>
      <c r="AO12" s="9">
        <f t="shared" ref="AO12" si="151">SUM(AO13:AO29)</f>
        <v>4.8</v>
      </c>
      <c r="AP12" s="9">
        <f t="shared" ref="AP12" si="152">SUM(AP13:AP29)</f>
        <v>4.8</v>
      </c>
      <c r="AQ12" s="9">
        <f t="shared" ref="AQ12" si="153">SUM(AQ13:AQ29)</f>
        <v>4.8000000000000007</v>
      </c>
      <c r="AR12" s="9">
        <f t="shared" ref="AR12" si="154">SUM(AR13:AR29)</f>
        <v>4.8857000000000008</v>
      </c>
      <c r="AS12" s="9">
        <f t="shared" ref="AS12" si="155">SUM(AS13:AS29)</f>
        <v>4.8</v>
      </c>
      <c r="AT12" s="9">
        <f t="shared" ref="AT12" si="156">SUM(AT13:AT29)</f>
        <v>4.8000000000000007</v>
      </c>
      <c r="AU12" s="9">
        <f t="shared" ref="AU12" si="157">SUM(AU13:AU29)</f>
        <v>4.8</v>
      </c>
      <c r="AV12" s="9">
        <f t="shared" ref="AV12" si="158">SUM(AV13:AV29)</f>
        <v>5</v>
      </c>
      <c r="AW12" s="9">
        <f t="shared" ref="AW12" si="159">SUM(AW13:AW29)</f>
        <v>5</v>
      </c>
      <c r="AX12" s="9">
        <f t="shared" ref="AX12" si="160">SUM(AX13:AX29)</f>
        <v>4.2006999999999994</v>
      </c>
      <c r="AY12" s="9">
        <f t="shared" ref="AY12" si="161">SUM(AY13:AY29)</f>
        <v>4.95</v>
      </c>
      <c r="AZ12" s="9">
        <f t="shared" ref="AZ12" si="162">SUM(AZ13:AZ29)</f>
        <v>4.9499999999999993</v>
      </c>
      <c r="BA12" s="9">
        <f t="shared" ref="BA12" si="163">SUM(BA13:BA29)</f>
        <v>4.9499999999999993</v>
      </c>
      <c r="BB12" s="9">
        <f t="shared" ref="BB12" si="164">SUM(BB13:BB29)</f>
        <v>4.95</v>
      </c>
      <c r="BC12" s="9">
        <f t="shared" ref="BC12" si="165">SUM(BC13:BC29)</f>
        <v>4.9770000000000003</v>
      </c>
      <c r="BD12" s="9">
        <f t="shared" ref="BD12" si="166">SUM(BD13:BD29)</f>
        <v>4.8</v>
      </c>
      <c r="BE12" s="9">
        <f t="shared" ref="BE12" si="167">SUM(BE13:BE29)</f>
        <v>4.1397000000000004</v>
      </c>
      <c r="BF12" s="9">
        <f t="shared" ref="BF12" si="168">SUM(BF13:BF29)</f>
        <v>5.0208000000000004</v>
      </c>
      <c r="BG12" s="9">
        <f t="shared" ref="BG12" si="169">SUM(BG13:BG29)</f>
        <v>5.0030000000000001</v>
      </c>
      <c r="BH12" s="9">
        <f t="shared" ref="BH12" si="170">SUM(BH13:BH29)</f>
        <v>4.6694000000000004</v>
      </c>
      <c r="BI12" s="9">
        <f t="shared" ref="BI12" si="171">SUM(BI13:BI29)</f>
        <v>4.5986000000000002</v>
      </c>
      <c r="BJ12" s="9">
        <f t="shared" ref="BJ12" si="172">SUM(BJ13:BJ29)</f>
        <v>4.4790000000000001</v>
      </c>
      <c r="BK12" s="9">
        <f t="shared" ref="BK12" si="173">SUM(BK13:BK29)</f>
        <v>4.3632</v>
      </c>
      <c r="BL12" s="9">
        <f t="shared" ref="BL12" si="174">SUM(BL13:BL29)</f>
        <v>4.1027000000000005</v>
      </c>
      <c r="BM12" s="9">
        <f t="shared" ref="BM12" si="175">SUM(BM13:BM29)</f>
        <v>4.0576999999999996</v>
      </c>
      <c r="BN12" s="9">
        <f t="shared" ref="BN12" si="176">SUM(BN13:BN29)</f>
        <v>1.3316333333333334</v>
      </c>
      <c r="BO12" s="9">
        <f t="shared" ref="BO12" si="177">SUM(BO13:BO29)</f>
        <v>1.3475000000000001</v>
      </c>
      <c r="BP12" s="9">
        <f t="shared" ref="BP12" si="178">SUM(BP13:BP29)</f>
        <v>4.0004999999999997</v>
      </c>
      <c r="BQ12" s="9">
        <f t="shared" ref="BQ12" si="179">SUM(BQ13:BQ29)</f>
        <v>4.8000000000000007</v>
      </c>
      <c r="BR12" s="9">
        <f t="shared" ref="BR12" si="180">SUM(BR13:BR29)</f>
        <v>4.8</v>
      </c>
      <c r="BS12" s="9">
        <f t="shared" ref="BS12" si="181">SUM(BS13:BS29)</f>
        <v>4.2123999999999997</v>
      </c>
      <c r="BT12" s="9">
        <f t="shared" ref="BT12" si="182">SUM(BT13:BT29)</f>
        <v>5</v>
      </c>
      <c r="BU12" s="9">
        <f t="shared" ref="BU12" si="183">SUM(BU13:BU29)</f>
        <v>4.4414999999999996</v>
      </c>
      <c r="BV12" s="9">
        <f t="shared" ref="BV12" si="184">SUM(BV13:BV29)</f>
        <v>4.4445999999999994</v>
      </c>
      <c r="BW12" s="9">
        <f t="shared" ref="BW12" si="185">SUM(BW13:BW29)</f>
        <v>4.2337000000000007</v>
      </c>
      <c r="BX12" s="9">
        <f t="shared" ref="BX12" si="186">SUM(BX13:BX29)</f>
        <v>4.7064999999999992</v>
      </c>
      <c r="BY12" s="9">
        <f t="shared" ref="BY12" si="187">SUM(BY13:BY29)</f>
        <v>4.6697000000000006</v>
      </c>
      <c r="BZ12" s="9">
        <f t="shared" ref="BZ12" si="188">SUM(BZ13:BZ29)</f>
        <v>4.947000000000001</v>
      </c>
      <c r="CA12" s="9">
        <f t="shared" ref="CA12" si="189">SUM(CA13:CA29)</f>
        <v>4.9999999999999991</v>
      </c>
      <c r="CB12" s="9">
        <f t="shared" ref="CB12:CD12" si="190">SUM(CB13:CB29)</f>
        <v>4.9000000000000004</v>
      </c>
      <c r="CC12" s="9">
        <f t="shared" si="190"/>
        <v>4.8</v>
      </c>
      <c r="CD12" s="9">
        <f t="shared" si="190"/>
        <v>4.8168999999999995</v>
      </c>
      <c r="CE12" s="9">
        <f>SUM(CE13:CE29)</f>
        <v>1.3341666666666701</v>
      </c>
      <c r="CF12" s="9">
        <f t="shared" ref="CF12" si="191">SUM(CF13:CF29)</f>
        <v>4.9845999999999995</v>
      </c>
      <c r="CG12" s="28">
        <v>4.7668999999999997</v>
      </c>
      <c r="CH12" s="28">
        <v>4.7633000000000001</v>
      </c>
      <c r="CI12" s="9">
        <f>SUM(CI13:CI29)</f>
        <v>1.3527166666666632</v>
      </c>
      <c r="CJ12" s="9">
        <f>SUM(CJ13:CJ29)</f>
        <v>1.4356717948717947</v>
      </c>
      <c r="CK12" s="9">
        <f t="shared" ref="CK12" si="192">SUM(CK13:CK29)</f>
        <v>4.7999999999999989</v>
      </c>
      <c r="CL12" s="9">
        <f>SUM(CL13:CL29)</f>
        <v>1.4247935897435897</v>
      </c>
      <c r="CM12" s="9">
        <f>SUM(CM13:CM29)</f>
        <v>1.428278205128205</v>
      </c>
      <c r="CN12" s="9">
        <f>SUM(CN13:CN29)</f>
        <v>1.5239435897435896</v>
      </c>
      <c r="CO12" s="9">
        <f>SUM(CO13:CO29)</f>
        <v>1.4347089743589745</v>
      </c>
      <c r="CP12" s="9">
        <f t="shared" ref="CP12:CQ12" si="193">SUM(CP13:CP29)</f>
        <v>4.8000000000000007</v>
      </c>
      <c r="CQ12" s="9">
        <f t="shared" si="193"/>
        <v>4.8</v>
      </c>
      <c r="CR12" s="28">
        <v>4.4220000000000006</v>
      </c>
      <c r="CS12" s="28">
        <v>5</v>
      </c>
      <c r="CT12" s="9">
        <f t="shared" ref="CT12:CV12" si="194">SUM(CT13:CT29)</f>
        <v>4.8272000000000004</v>
      </c>
      <c r="CU12" s="9">
        <f t="shared" si="194"/>
        <v>4.8023999999999996</v>
      </c>
      <c r="CV12" s="9">
        <f t="shared" si="194"/>
        <v>4.7681000000000004</v>
      </c>
      <c r="CW12" s="28">
        <v>5.0399999999999991</v>
      </c>
      <c r="CX12" s="28">
        <v>4.8052999999999999</v>
      </c>
      <c r="CY12" s="28">
        <v>4.3680000000000003</v>
      </c>
      <c r="CZ12" s="28">
        <v>4.6462999999999992</v>
      </c>
      <c r="DA12" s="28">
        <v>4.6288</v>
      </c>
      <c r="DB12" s="28">
        <v>5.0000000000000009</v>
      </c>
      <c r="DC12" s="28">
        <v>4.733200000000001</v>
      </c>
      <c r="DD12" s="28">
        <v>4.8117000000000001</v>
      </c>
      <c r="DE12" s="28">
        <v>4.3458000000000006</v>
      </c>
      <c r="DF12" s="28">
        <v>4.8568999999999996</v>
      </c>
      <c r="DG12" s="9">
        <f>SUM(DG13:DG29)</f>
        <v>1.4286615384615384</v>
      </c>
      <c r="DH12" s="9">
        <f>SUM(DH13:DH29)</f>
        <v>1.5645461538461538</v>
      </c>
      <c r="DI12" s="9">
        <f>SUM(DI13:DI29)</f>
        <v>1.450476923076923</v>
      </c>
      <c r="DJ12" s="9">
        <f>SUM(DJ13:DJ29)</f>
        <v>1.451570512820513</v>
      </c>
      <c r="DK12" s="28">
        <v>4.9382000000000001</v>
      </c>
      <c r="DL12" s="28">
        <v>4.5266999999999999</v>
      </c>
      <c r="DM12" s="28">
        <v>4.3459000000000003</v>
      </c>
      <c r="DN12" s="28">
        <v>5</v>
      </c>
      <c r="DO12" s="9">
        <f t="shared" ref="DO12:DS12" si="195">SUM(DO13:DO29)</f>
        <v>4.8</v>
      </c>
      <c r="DP12" s="9">
        <f t="shared" si="195"/>
        <v>4.9140000000000006</v>
      </c>
      <c r="DQ12" s="9">
        <f t="shared" si="195"/>
        <v>4.8</v>
      </c>
      <c r="DR12" s="9">
        <f t="shared" si="195"/>
        <v>4.7642999999999995</v>
      </c>
      <c r="DS12" s="9">
        <f t="shared" si="195"/>
        <v>4.8</v>
      </c>
      <c r="DT12" s="9">
        <f t="shared" ref="DT12:DY12" si="196">SUM(DT13:DT29)</f>
        <v>5.7453000000000003</v>
      </c>
      <c r="DU12" s="9">
        <f t="shared" si="196"/>
        <v>5.1714000000000002</v>
      </c>
      <c r="DV12" s="9">
        <f t="shared" si="196"/>
        <v>5.5709999999999997</v>
      </c>
      <c r="DW12" s="9">
        <f t="shared" si="196"/>
        <v>5</v>
      </c>
      <c r="DX12" s="28">
        <v>4.9032999999999998</v>
      </c>
      <c r="DY12" s="9">
        <f t="shared" si="196"/>
        <v>5.0000000000000009</v>
      </c>
      <c r="DZ12" s="28">
        <v>4.9955999999999996</v>
      </c>
      <c r="EA12" s="28">
        <v>4.6574999999999998</v>
      </c>
      <c r="EB12" s="28">
        <v>4.6959</v>
      </c>
      <c r="EC12" s="28">
        <v>4.5299999999999994</v>
      </c>
      <c r="ED12" s="9">
        <f t="shared" ref="ED12:EF12" si="197">SUM(ED13:ED29)</f>
        <v>4.8000000000000007</v>
      </c>
      <c r="EE12" s="9">
        <f t="shared" si="197"/>
        <v>4.9828000000000001</v>
      </c>
      <c r="EF12" s="9">
        <f t="shared" si="197"/>
        <v>4.8000000000000007</v>
      </c>
      <c r="EG12" s="28">
        <v>4.2937000000000003</v>
      </c>
      <c r="EH12" s="9">
        <f t="shared" ref="EH12:EQ12" si="198">SUM(EH13:EH29)</f>
        <v>5.7967999999999993</v>
      </c>
      <c r="EI12" s="9">
        <f t="shared" si="198"/>
        <v>4.8000000000000007</v>
      </c>
      <c r="EJ12" s="9">
        <f t="shared" si="198"/>
        <v>4.7999999999999989</v>
      </c>
      <c r="EK12" s="9">
        <f t="shared" si="198"/>
        <v>4.7999999999999989</v>
      </c>
      <c r="EL12" s="9">
        <f t="shared" si="198"/>
        <v>4.8000000000000007</v>
      </c>
      <c r="EM12" s="9">
        <f t="shared" si="198"/>
        <v>4.8</v>
      </c>
      <c r="EN12" s="9">
        <f t="shared" si="198"/>
        <v>5.0760000000000005</v>
      </c>
      <c r="EO12" s="28">
        <v>5</v>
      </c>
      <c r="EP12" s="9">
        <f t="shared" si="198"/>
        <v>4.8254000000000001</v>
      </c>
      <c r="EQ12" s="9">
        <f t="shared" si="198"/>
        <v>4.3232999999999997</v>
      </c>
      <c r="ER12" s="28">
        <v>5</v>
      </c>
      <c r="ES12" s="28">
        <v>5</v>
      </c>
      <c r="ET12" s="32">
        <v>4.6650999999999998</v>
      </c>
      <c r="EU12" s="9">
        <f t="shared" ref="EU12" si="199">SUM(EU13:EU29)</f>
        <v>4.3129999999999997</v>
      </c>
      <c r="EV12" s="28">
        <v>4.9450000000000003</v>
      </c>
      <c r="EW12" s="9">
        <f t="shared" ref="EW12" si="200">SUM(EW13:EW29)</f>
        <v>4.6575999999999995</v>
      </c>
      <c r="EX12" s="9">
        <f t="shared" ref="EX12" si="201">SUM(EX13:EX29)</f>
        <v>4.9484000000000004</v>
      </c>
      <c r="EY12" s="9">
        <f t="shared" ref="EY12" si="202">SUM(EY13:EY29)</f>
        <v>4.95</v>
      </c>
      <c r="EZ12" s="9">
        <f t="shared" ref="EZ12" si="203">SUM(EZ13:EZ29)</f>
        <v>4.5432999999999995</v>
      </c>
      <c r="FA12" s="9">
        <f t="shared" ref="FA12" si="204">SUM(FA13:FA29)</f>
        <v>3.8759999999999999</v>
      </c>
      <c r="FB12" s="9">
        <f t="shared" ref="FB12" si="205">SUM(FB13:FB29)</f>
        <v>4.1150000000000002</v>
      </c>
      <c r="FC12" s="9">
        <f t="shared" ref="FC12" si="206">SUM(FC13:FC29)</f>
        <v>4.8</v>
      </c>
      <c r="FD12" s="9">
        <f t="shared" ref="FD12" si="207">SUM(FD13:FD29)</f>
        <v>5.0271999999999997</v>
      </c>
      <c r="FE12" s="9">
        <f t="shared" ref="FE12" si="208">SUM(FE13:FE29)</f>
        <v>5</v>
      </c>
      <c r="FF12" s="9">
        <f t="shared" ref="FF12:FK12" si="209">SUM(FF13:FF29)</f>
        <v>4.8</v>
      </c>
      <c r="FG12" s="9">
        <f t="shared" si="209"/>
        <v>4.8000000000000007</v>
      </c>
      <c r="FH12" s="9">
        <f t="shared" si="209"/>
        <v>3.9590000000000001</v>
      </c>
      <c r="FI12" s="9">
        <f t="shared" si="209"/>
        <v>4.6408000000000005</v>
      </c>
      <c r="FJ12" s="9">
        <f t="shared" si="209"/>
        <v>4.0103999999999997</v>
      </c>
      <c r="FK12" s="9">
        <f t="shared" si="209"/>
        <v>4.1502999999999997</v>
      </c>
      <c r="FL12" s="9">
        <f t="shared" ref="FL12" si="210">SUM(FL13:FL29)</f>
        <v>4.8829000000000002</v>
      </c>
      <c r="FM12" s="9">
        <f>SUM(FM13:FM29)</f>
        <v>1.4883833333333334</v>
      </c>
      <c r="FN12" s="9">
        <f>SUM(FN13:FN29)</f>
        <v>1.4306333333333332</v>
      </c>
      <c r="FO12" s="9">
        <f>SUM(FO13:FO29)</f>
        <v>1.4168166666666666</v>
      </c>
      <c r="FP12" s="9">
        <f>SUM(FP13:FP29)</f>
        <v>1.3993961538461539</v>
      </c>
      <c r="FQ12" s="9">
        <f>SUM(FQ13:FQ29)</f>
        <v>1.4026025641025641</v>
      </c>
      <c r="FR12" s="28">
        <v>4.9000000000000004</v>
      </c>
      <c r="FS12" s="9">
        <f t="shared" ref="FS12:FT12" si="211">SUM(FS13:FS29)</f>
        <v>4.8000000000000007</v>
      </c>
      <c r="FT12" s="9">
        <f t="shared" si="211"/>
        <v>4.7999999999999989</v>
      </c>
      <c r="FU12" s="28">
        <v>4.2904999999999998</v>
      </c>
      <c r="FV12" s="9">
        <f t="shared" ref="FV12" si="212">SUM(FV13:FV29)</f>
        <v>4.8</v>
      </c>
      <c r="FW12" s="28">
        <v>4.7762000000000002</v>
      </c>
      <c r="FX12" s="28">
        <v>4.2295999999999996</v>
      </c>
      <c r="FY12" s="9">
        <f t="shared" ref="FY12" si="213">SUM(FY13:FY29)</f>
        <v>4.8000000000000007</v>
      </c>
      <c r="FZ12" s="28">
        <v>5</v>
      </c>
      <c r="GA12" s="28">
        <v>4.5703999999999994</v>
      </c>
      <c r="GB12" s="9">
        <f t="shared" ref="GB12" si="214">SUM(GB13:GB29)</f>
        <v>4.8</v>
      </c>
      <c r="GC12" s="28">
        <v>4.6399999999999997</v>
      </c>
      <c r="GD12" s="28">
        <v>4.3237999999999994</v>
      </c>
      <c r="GE12" s="9">
        <f t="shared" ref="GE12:GU12" si="215">SUM(GE13:GE29)</f>
        <v>4.8</v>
      </c>
      <c r="GF12" s="9">
        <f t="shared" si="215"/>
        <v>4.7999999999999989</v>
      </c>
      <c r="GG12" s="9">
        <f t="shared" si="215"/>
        <v>4.8000000000000007</v>
      </c>
      <c r="GH12" s="9">
        <f t="shared" si="215"/>
        <v>4.8961999999999994</v>
      </c>
      <c r="GI12" s="9">
        <f t="shared" si="215"/>
        <v>4.8</v>
      </c>
      <c r="GJ12" s="9">
        <f t="shared" si="215"/>
        <v>5.0434000000000001</v>
      </c>
      <c r="GK12" s="9">
        <f t="shared" si="215"/>
        <v>4.8</v>
      </c>
      <c r="GL12" s="9">
        <f t="shared" si="215"/>
        <v>4.8</v>
      </c>
      <c r="GM12" s="9">
        <f t="shared" si="215"/>
        <v>5.0027999999999997</v>
      </c>
      <c r="GN12" s="9">
        <f t="shared" si="215"/>
        <v>4.9772999999999996</v>
      </c>
      <c r="GO12" s="9">
        <f t="shared" si="215"/>
        <v>4.9624999999999995</v>
      </c>
      <c r="GP12" s="9">
        <f t="shared" si="215"/>
        <v>5.3977000000000004</v>
      </c>
      <c r="GQ12" s="9">
        <f t="shared" si="215"/>
        <v>4.4986999999999995</v>
      </c>
      <c r="GR12" s="9">
        <f t="shared" si="215"/>
        <v>4.1626000000000003</v>
      </c>
      <c r="GS12" s="9">
        <f t="shared" si="215"/>
        <v>4.7264999999999997</v>
      </c>
      <c r="GT12" s="9">
        <f t="shared" si="215"/>
        <v>4.0404999999999998</v>
      </c>
      <c r="GU12" s="9">
        <f t="shared" si="215"/>
        <v>4.3105999999999991</v>
      </c>
      <c r="GV12" s="28">
        <v>4.5936000000000003</v>
      </c>
      <c r="GW12" s="28">
        <v>4.4301000000000004</v>
      </c>
      <c r="GX12" s="28">
        <v>4.7685000000000004</v>
      </c>
      <c r="GY12" s="28">
        <v>5</v>
      </c>
      <c r="GZ12" s="28">
        <v>4.8566000000000003</v>
      </c>
      <c r="HA12" s="28">
        <v>4.7759</v>
      </c>
      <c r="HB12" s="28">
        <v>4.0697999999999999</v>
      </c>
      <c r="HC12" s="9">
        <f t="shared" ref="HC12:HN12" si="216">SUM(HC13:HC29)</f>
        <v>1.3933397435897437</v>
      </c>
      <c r="HD12" s="9">
        <f t="shared" si="216"/>
        <v>1.3843294871794871</v>
      </c>
      <c r="HE12" s="9">
        <f t="shared" si="216"/>
        <v>1.4376717948717948</v>
      </c>
      <c r="HF12" s="9">
        <f t="shared" si="216"/>
        <v>1.4352884615384616</v>
      </c>
      <c r="HG12" s="9">
        <f t="shared" si="216"/>
        <v>1.4309794871794872</v>
      </c>
      <c r="HH12" s="9">
        <f t="shared" si="216"/>
        <v>1.430596153846154</v>
      </c>
      <c r="HI12" s="9">
        <f t="shared" si="216"/>
        <v>1.3990602564102566</v>
      </c>
      <c r="HJ12" s="9">
        <f t="shared" si="216"/>
        <v>1.398424358974359</v>
      </c>
      <c r="HK12" s="9">
        <f t="shared" si="216"/>
        <v>1.3938538461538461</v>
      </c>
      <c r="HL12" s="9">
        <f t="shared" si="216"/>
        <v>1.3950217948717949</v>
      </c>
      <c r="HM12" s="9">
        <f t="shared" si="216"/>
        <v>1.381702564102564</v>
      </c>
      <c r="HN12" s="9">
        <f t="shared" si="216"/>
        <v>1.3992564102564105</v>
      </c>
      <c r="HO12" s="9">
        <f t="shared" ref="HO12" si="217">SUM(HO13:HO29)</f>
        <v>5</v>
      </c>
      <c r="HP12" s="9">
        <f t="shared" ref="HP12:HU12" si="218">SUM(HP13:HP29)</f>
        <v>1.3994525641025644</v>
      </c>
      <c r="HQ12" s="9">
        <f t="shared" si="218"/>
        <v>1.4337371794871794</v>
      </c>
      <c r="HR12" s="9">
        <f t="shared" si="218"/>
        <v>1.4140615384615385</v>
      </c>
      <c r="HS12" s="9">
        <f t="shared" si="218"/>
        <v>1.4341294871794872</v>
      </c>
      <c r="HT12" s="9">
        <f t="shared" si="218"/>
        <v>1.4116782051282051</v>
      </c>
      <c r="HU12" s="9">
        <f t="shared" si="218"/>
        <v>1.3898717948717949</v>
      </c>
      <c r="HV12" s="9">
        <f t="shared" ref="HV12:HW12" si="219">SUM(HV13:HV29)</f>
        <v>4.7999999999999989</v>
      </c>
      <c r="HW12" s="9">
        <f t="shared" si="219"/>
        <v>4.8</v>
      </c>
      <c r="HX12" s="28">
        <v>4.3651999999999997</v>
      </c>
      <c r="HY12" s="28">
        <v>4.1186999999999996</v>
      </c>
      <c r="HZ12" s="9">
        <f t="shared" ref="HZ12:IA12" si="220">SUM(HZ13:HZ29)</f>
        <v>5.0149999999999997</v>
      </c>
      <c r="IA12" s="9">
        <f t="shared" si="220"/>
        <v>3.9403000000000001</v>
      </c>
      <c r="IB12" s="9">
        <f>SUM(IB13:IB29)</f>
        <v>1.509278205128205</v>
      </c>
      <c r="IC12" s="9">
        <f>SUM(IC13:IC29)</f>
        <v>1.4241564102564102</v>
      </c>
      <c r="ID12" s="9">
        <f>SUM(ID13:ID29)</f>
        <v>1.425128205128205</v>
      </c>
      <c r="IE12" s="9">
        <f>SUM(IE13:IE29)</f>
        <v>1.4253243589743589</v>
      </c>
      <c r="IF12" s="9">
        <f>SUM(IF13:IF29)</f>
        <v>1.423773076923077</v>
      </c>
      <c r="IG12" s="9">
        <f t="shared" ref="IG12:IR12" si="221">SUM(IG13:IG29)</f>
        <v>4.8094000000000001</v>
      </c>
      <c r="IH12" s="9">
        <f t="shared" si="221"/>
        <v>4.8000000000000007</v>
      </c>
      <c r="II12" s="9">
        <f t="shared" si="221"/>
        <v>4.8</v>
      </c>
      <c r="IJ12" s="28">
        <v>4.4678000000000004</v>
      </c>
      <c r="IK12" s="9">
        <f t="shared" si="221"/>
        <v>4.8</v>
      </c>
      <c r="IL12" s="9">
        <f t="shared" si="221"/>
        <v>4.8</v>
      </c>
      <c r="IM12" s="9">
        <f t="shared" si="221"/>
        <v>4.8</v>
      </c>
      <c r="IN12" s="9">
        <f t="shared" si="221"/>
        <v>4.8000000000000007</v>
      </c>
      <c r="IO12" s="9">
        <f t="shared" si="221"/>
        <v>3.0907999999999998</v>
      </c>
      <c r="IP12" s="9">
        <f t="shared" si="221"/>
        <v>3.0023</v>
      </c>
      <c r="IQ12" s="9">
        <f t="shared" si="221"/>
        <v>3.0632000000000001</v>
      </c>
      <c r="IR12" s="9">
        <f t="shared" si="221"/>
        <v>3.0660999999999996</v>
      </c>
      <c r="IS12" s="28">
        <v>4.0489999999999995</v>
      </c>
      <c r="IT12" s="28">
        <f>SUM(IT13:IT29)</f>
        <v>4.5999999999999996</v>
      </c>
      <c r="IU12" s="28">
        <f t="shared" ref="IU12:IX12" si="222">SUM(IU13:IU29)</f>
        <v>4.7</v>
      </c>
      <c r="IV12" s="28">
        <f t="shared" si="222"/>
        <v>4.8</v>
      </c>
      <c r="IW12" s="28">
        <f t="shared" si="222"/>
        <v>4.8</v>
      </c>
      <c r="IX12" s="28">
        <f t="shared" si="222"/>
        <v>1.3808769230769231</v>
      </c>
      <c r="IY12" s="9">
        <f>SUM(IY13:IY29)</f>
        <v>1.3974141025641025</v>
      </c>
      <c r="IZ12" s="9">
        <f>SUM(IZ13:IZ29)</f>
        <v>1.387978205128205</v>
      </c>
      <c r="JA12" s="9">
        <f>SUM(JA13:JA29)</f>
        <v>1.3803897435897436</v>
      </c>
      <c r="JB12" s="9">
        <f t="shared" ref="JB12" si="223">SUM(JB13:JB29)</f>
        <v>4.8000000000000007</v>
      </c>
      <c r="JC12" s="9">
        <f>SUM(JC13:JC29)</f>
        <v>1.4007487179487179</v>
      </c>
      <c r="JD12" s="9">
        <f t="shared" ref="JD12" si="224">SUM(JD13:JD29)</f>
        <v>4.8</v>
      </c>
      <c r="JE12" s="9">
        <f>SUM(JE13:JE29)</f>
        <v>1.3841410256410254</v>
      </c>
      <c r="JF12" s="9">
        <f t="shared" ref="JF12" si="225">SUM(JF13:JF29)</f>
        <v>4.3162000000000003</v>
      </c>
      <c r="JG12" s="28">
        <v>4.5198</v>
      </c>
      <c r="JH12" s="28">
        <v>4.4539000000000009</v>
      </c>
      <c r="JI12" s="9">
        <f>SUM(JI13:JI29)</f>
        <v>1.3703628205128204</v>
      </c>
      <c r="JJ12" s="9">
        <f>SUM(JJ13:JJ29)</f>
        <v>1.3816371794871796</v>
      </c>
      <c r="JK12" s="9">
        <f>SUM(JK13:JK29)</f>
        <v>1.401447435897436</v>
      </c>
      <c r="JL12" s="9">
        <f t="shared" ref="JL12" si="226">SUM(JL13:JL29)</f>
        <v>4.7382</v>
      </c>
    </row>
    <row r="13" spans="1:272" ht="24.2" customHeight="1" thickBot="1" x14ac:dyDescent="0.25">
      <c r="A13" s="11" t="s">
        <v>26</v>
      </c>
      <c r="B13" s="38" t="s">
        <v>27</v>
      </c>
      <c r="C13" s="35" t="s">
        <v>24</v>
      </c>
      <c r="D13" s="24">
        <f>1.5655-20%</f>
        <v>1.3654999999999999</v>
      </c>
      <c r="E13" s="24">
        <v>1.2338</v>
      </c>
      <c r="F13" s="24">
        <f>1.5734-10%</f>
        <v>1.4733999999999998</v>
      </c>
      <c r="G13" s="24">
        <v>0.98919999999999997</v>
      </c>
      <c r="H13" s="24">
        <f>1.3114-5%</f>
        <v>1.2613999999999999</v>
      </c>
      <c r="I13" s="24">
        <v>1.45</v>
      </c>
      <c r="J13" s="24">
        <v>1.4056999999999999</v>
      </c>
      <c r="K13" s="24">
        <v>1.5492999999999999</v>
      </c>
      <c r="L13" s="24">
        <v>1.3956</v>
      </c>
      <c r="M13" s="24">
        <v>0.64680000000000004</v>
      </c>
      <c r="N13" s="24">
        <v>1.2061999999999999</v>
      </c>
      <c r="O13" s="24">
        <v>1.1208</v>
      </c>
      <c r="P13" s="24">
        <v>1.1815</v>
      </c>
      <c r="Q13" s="24">
        <v>1.2324999999999999</v>
      </c>
      <c r="R13" s="24">
        <v>1.7547999999999999</v>
      </c>
      <c r="S13" s="24">
        <v>1.5669</v>
      </c>
      <c r="T13" s="24">
        <f>2.6403-1.4</f>
        <v>1.2403</v>
      </c>
      <c r="U13" s="24">
        <v>0.97160000000000002</v>
      </c>
      <c r="V13" s="12">
        <v>0</v>
      </c>
      <c r="W13" s="12">
        <v>0</v>
      </c>
      <c r="X13" s="24">
        <v>0.81010000000000004</v>
      </c>
      <c r="Y13" s="24">
        <v>2.3599999999999999E-2</v>
      </c>
      <c r="Z13" s="24">
        <v>1.3113999999999999</v>
      </c>
      <c r="AA13" s="24">
        <f>3.3308-1.9</f>
        <v>1.4308000000000001</v>
      </c>
      <c r="AB13" s="24">
        <f>3.7155-2</f>
        <v>1.7155</v>
      </c>
      <c r="AC13" s="24">
        <v>2.7957000000000001</v>
      </c>
      <c r="AD13" s="12">
        <v>0</v>
      </c>
      <c r="AE13" s="24">
        <v>2.9123000000000001</v>
      </c>
      <c r="AF13" s="24">
        <v>2.5781000000000001</v>
      </c>
      <c r="AG13" s="24">
        <f>2.3504-1.3</f>
        <v>1.0504</v>
      </c>
      <c r="AH13" s="24">
        <v>1.4875</v>
      </c>
      <c r="AI13" s="24">
        <v>2.3687999999999998</v>
      </c>
      <c r="AJ13" s="24">
        <v>1.107</v>
      </c>
      <c r="AK13" s="24">
        <v>2.5537999999999998</v>
      </c>
      <c r="AL13" s="24">
        <v>0.89430000000000009</v>
      </c>
      <c r="AM13" s="24">
        <f>3.751-1.4</f>
        <v>2.351</v>
      </c>
      <c r="AN13" s="24">
        <v>1.1833</v>
      </c>
      <c r="AO13" s="24">
        <v>0.73809999999999998</v>
      </c>
      <c r="AP13" s="24">
        <v>1.2388000000000001</v>
      </c>
      <c r="AQ13" s="24">
        <v>0.65280000000000005</v>
      </c>
      <c r="AR13" s="24">
        <v>1.2542</v>
      </c>
      <c r="AS13" s="24">
        <v>0.80590000000000006</v>
      </c>
      <c r="AT13" s="24">
        <v>1.0756000000000001</v>
      </c>
      <c r="AU13" s="24">
        <v>0.6339999999999999</v>
      </c>
      <c r="AV13" s="24">
        <v>1.5244</v>
      </c>
      <c r="AW13" s="24">
        <v>0.77459999999999996</v>
      </c>
      <c r="AX13" s="24">
        <v>1.0145999999999999</v>
      </c>
      <c r="AY13" s="24">
        <f>1.5584-5%</f>
        <v>1.5084</v>
      </c>
      <c r="AZ13" s="24">
        <f>1.3429-5%</f>
        <v>1.2928999999999999</v>
      </c>
      <c r="BA13" s="24">
        <f>1.4545-5%</f>
        <v>1.4044999999999999</v>
      </c>
      <c r="BB13" s="24">
        <f>1.3416-5%</f>
        <v>1.2915999999999999</v>
      </c>
      <c r="BC13" s="24">
        <v>1.7083999999999999</v>
      </c>
      <c r="BD13" s="24">
        <v>1.2749000000000001</v>
      </c>
      <c r="BE13" s="24">
        <v>0.89030000000000009</v>
      </c>
      <c r="BF13" s="24">
        <f>2.4303-0.5</f>
        <v>1.9302999999999999</v>
      </c>
      <c r="BG13" s="24">
        <f>2.7861-0.35</f>
        <v>2.4360999999999997</v>
      </c>
      <c r="BH13" s="24">
        <v>1.2841</v>
      </c>
      <c r="BI13" s="24">
        <v>1.5243</v>
      </c>
      <c r="BJ13" s="24">
        <v>1.3137000000000001</v>
      </c>
      <c r="BK13" s="24">
        <v>1.5998000000000001</v>
      </c>
      <c r="BL13" s="24">
        <v>1.2721</v>
      </c>
      <c r="BM13" s="24">
        <v>0.85319999999999996</v>
      </c>
      <c r="BN13" s="12">
        <v>0</v>
      </c>
      <c r="BO13" s="12">
        <v>0</v>
      </c>
      <c r="BP13" s="24">
        <v>1.2358</v>
      </c>
      <c r="BQ13" s="24">
        <v>1.3927</v>
      </c>
      <c r="BR13" s="24">
        <v>1.5544</v>
      </c>
      <c r="BS13" s="24">
        <v>1.1725000000000001</v>
      </c>
      <c r="BT13" s="24">
        <v>1.3849</v>
      </c>
      <c r="BU13" s="24">
        <v>1.2330000000000001</v>
      </c>
      <c r="BV13" s="24">
        <v>1.2581</v>
      </c>
      <c r="BW13" s="24">
        <v>0.79100000000000004</v>
      </c>
      <c r="BX13" s="24">
        <v>1.1419999999999999</v>
      </c>
      <c r="BY13" s="24">
        <v>1.1309</v>
      </c>
      <c r="BZ13" s="24">
        <f>2.2338-0.5</f>
        <v>1.7338</v>
      </c>
      <c r="CA13" s="24">
        <v>2.0815999999999999</v>
      </c>
      <c r="CB13" s="24">
        <f>1.5766-10%</f>
        <v>1.4765999999999999</v>
      </c>
      <c r="CC13" s="24">
        <v>1.4255</v>
      </c>
      <c r="CD13" s="24">
        <v>1.6199000000000001</v>
      </c>
      <c r="CE13" s="12">
        <v>0</v>
      </c>
      <c r="CF13" s="24">
        <f>2.2007-10%</f>
        <v>2.1006999999999998</v>
      </c>
      <c r="CG13" s="24">
        <v>0.84209999999999996</v>
      </c>
      <c r="CH13" s="24">
        <v>0.8448</v>
      </c>
      <c r="CI13" s="12">
        <v>0</v>
      </c>
      <c r="CJ13" s="12">
        <v>0</v>
      </c>
      <c r="CK13" s="24">
        <v>1.139</v>
      </c>
      <c r="CL13" s="12">
        <v>0</v>
      </c>
      <c r="CM13" s="12">
        <v>0</v>
      </c>
      <c r="CN13" s="12">
        <v>0</v>
      </c>
      <c r="CO13" s="12">
        <v>0</v>
      </c>
      <c r="CP13" s="24">
        <v>1.6520000000000001</v>
      </c>
      <c r="CQ13" s="24">
        <v>0.59299999999999997</v>
      </c>
      <c r="CR13" s="24">
        <v>1.2209000000000001</v>
      </c>
      <c r="CS13" s="24">
        <v>0.81340000000000001</v>
      </c>
      <c r="CT13" s="24">
        <v>1.5054000000000001</v>
      </c>
      <c r="CU13" s="24">
        <v>1.0834000000000001</v>
      </c>
      <c r="CV13" s="24">
        <v>1.0974000000000002</v>
      </c>
      <c r="CW13" s="24">
        <f>2.0515-1.4</f>
        <v>0.65149999999999997</v>
      </c>
      <c r="CX13" s="24">
        <v>1.3953</v>
      </c>
      <c r="CY13" s="24">
        <v>1.0705</v>
      </c>
      <c r="CZ13" s="24">
        <v>1.0408999999999999</v>
      </c>
      <c r="DA13" s="24">
        <v>1.3531</v>
      </c>
      <c r="DB13" s="24">
        <v>1.0663</v>
      </c>
      <c r="DC13" s="24">
        <v>0.7419</v>
      </c>
      <c r="DD13" s="24">
        <v>0.73860000000000003</v>
      </c>
      <c r="DE13" s="24">
        <v>0.95020000000000004</v>
      </c>
      <c r="DF13" s="24">
        <v>0.94820000000000004</v>
      </c>
      <c r="DG13" s="12">
        <v>0</v>
      </c>
      <c r="DH13" s="12">
        <v>0</v>
      </c>
      <c r="DI13" s="12">
        <v>0</v>
      </c>
      <c r="DJ13" s="12">
        <v>0</v>
      </c>
      <c r="DK13" s="24">
        <v>1.0779000000000001</v>
      </c>
      <c r="DL13" s="24">
        <v>1.2223999999999999</v>
      </c>
      <c r="DM13" s="24">
        <v>1.5377000000000001</v>
      </c>
      <c r="DN13" s="24">
        <v>1.3632</v>
      </c>
      <c r="DO13" s="24">
        <v>1.0914000000000001</v>
      </c>
      <c r="DP13" s="24">
        <v>1.8694</v>
      </c>
      <c r="DQ13" s="24">
        <v>1.5966</v>
      </c>
      <c r="DR13" s="24">
        <v>0.38689999999999997</v>
      </c>
      <c r="DS13" s="24">
        <v>1.0024999999999999</v>
      </c>
      <c r="DT13" s="24">
        <v>2.5287000000000002</v>
      </c>
      <c r="DU13" s="24">
        <v>1.9899</v>
      </c>
      <c r="DV13" s="24">
        <v>2.0057</v>
      </c>
      <c r="DW13" s="24">
        <v>1.9591000000000001</v>
      </c>
      <c r="DX13" s="24">
        <v>1.2004999999999999</v>
      </c>
      <c r="DY13" s="24">
        <v>1.4792000000000001</v>
      </c>
      <c r="DZ13" s="24">
        <v>1.3252999999999999</v>
      </c>
      <c r="EA13" s="24">
        <v>1.1012</v>
      </c>
      <c r="EB13" s="24">
        <v>1.3371999999999999</v>
      </c>
      <c r="EC13" s="24">
        <v>0.82530000000000003</v>
      </c>
      <c r="ED13" s="24">
        <v>1.3236000000000001</v>
      </c>
      <c r="EE13" s="24">
        <f>2.5736-1.6</f>
        <v>0.9735999999999998</v>
      </c>
      <c r="EF13" s="24">
        <v>1.3022</v>
      </c>
      <c r="EG13" s="24">
        <v>0.97509999999999997</v>
      </c>
      <c r="EH13" s="24">
        <v>1.8329</v>
      </c>
      <c r="EI13" s="24">
        <v>1.0952999999999999</v>
      </c>
      <c r="EJ13" s="24">
        <v>1.0742</v>
      </c>
      <c r="EK13" s="24">
        <v>1.0235000000000001</v>
      </c>
      <c r="EL13" s="24">
        <v>1.0834000000000001</v>
      </c>
      <c r="EM13" s="24">
        <v>0.85020000000000007</v>
      </c>
      <c r="EN13" s="24">
        <v>2.0873999999999997</v>
      </c>
      <c r="EO13" s="24">
        <v>1.4882</v>
      </c>
      <c r="EP13" s="24">
        <v>1.4309000000000001</v>
      </c>
      <c r="EQ13" s="24">
        <v>1.0159</v>
      </c>
      <c r="ER13" s="24">
        <v>1.8201000000000001</v>
      </c>
      <c r="ES13" s="24">
        <v>2.1179999999999999</v>
      </c>
      <c r="ET13" s="24">
        <v>1.2855000000000001</v>
      </c>
      <c r="EU13" s="24">
        <v>1.1332</v>
      </c>
      <c r="EV13" s="24">
        <v>1.7777000000000001</v>
      </c>
      <c r="EW13" s="24">
        <v>0.71069999999999989</v>
      </c>
      <c r="EX13" s="24">
        <f>1.9367-20%</f>
        <v>1.7367000000000001</v>
      </c>
      <c r="EY13" s="24">
        <f>2.0034-5%</f>
        <v>1.9534</v>
      </c>
      <c r="EZ13" s="24">
        <v>1.4559</v>
      </c>
      <c r="FA13" s="24">
        <v>1.0193000000000001</v>
      </c>
      <c r="FB13" s="24">
        <v>0.93110000000000004</v>
      </c>
      <c r="FC13" s="24">
        <v>1.4255</v>
      </c>
      <c r="FD13" s="24">
        <v>1.5505</v>
      </c>
      <c r="FE13" s="24">
        <v>1.1888000000000001</v>
      </c>
      <c r="FF13" s="24">
        <v>1.4733000000000001</v>
      </c>
      <c r="FG13" s="24">
        <v>1.2386000000000001</v>
      </c>
      <c r="FH13" s="24">
        <v>0.65369999999999995</v>
      </c>
      <c r="FI13" s="24">
        <v>0.63519999999999999</v>
      </c>
      <c r="FJ13" s="24">
        <v>0.96379999999999999</v>
      </c>
      <c r="FK13" s="24">
        <v>0.68559999999999999</v>
      </c>
      <c r="FL13" s="24">
        <v>1.0349000000000002</v>
      </c>
      <c r="FM13" s="12">
        <v>0</v>
      </c>
      <c r="FN13" s="12">
        <v>0</v>
      </c>
      <c r="FO13" s="12">
        <v>0</v>
      </c>
      <c r="FP13" s="12">
        <v>0</v>
      </c>
      <c r="FQ13" s="12">
        <v>0</v>
      </c>
      <c r="FR13" s="24">
        <v>1.1839999999999999</v>
      </c>
      <c r="FS13" s="24">
        <v>1.2955000000000001</v>
      </c>
      <c r="FT13" s="24">
        <v>1.0105999999999999</v>
      </c>
      <c r="FU13" s="24">
        <v>1.1206</v>
      </c>
      <c r="FV13" s="24">
        <v>0.92930000000000001</v>
      </c>
      <c r="FW13" s="24">
        <v>1.0799000000000001</v>
      </c>
      <c r="FX13" s="24">
        <v>1.4037999999999999</v>
      </c>
      <c r="FY13" s="24">
        <v>0.84340000000000015</v>
      </c>
      <c r="FZ13" s="24">
        <v>1.1294</v>
      </c>
      <c r="GA13" s="24">
        <v>0.77459999999999996</v>
      </c>
      <c r="GB13" s="24">
        <v>1.3063</v>
      </c>
      <c r="GC13" s="24">
        <v>0.81769999999999998</v>
      </c>
      <c r="GD13" s="24">
        <v>1.0773999999999999</v>
      </c>
      <c r="GE13" s="24">
        <v>1.6899</v>
      </c>
      <c r="GF13" s="24">
        <v>0.94769999999999999</v>
      </c>
      <c r="GG13" s="24">
        <v>1.3429</v>
      </c>
      <c r="GH13" s="24">
        <v>1</v>
      </c>
      <c r="GI13" s="24">
        <v>0.9657</v>
      </c>
      <c r="GJ13" s="24">
        <f>3.214-2</f>
        <v>1.214</v>
      </c>
      <c r="GK13" s="24">
        <v>1.2585</v>
      </c>
      <c r="GL13" s="24">
        <v>1.2201</v>
      </c>
      <c r="GM13" s="24">
        <f>4.8824-3.8</f>
        <v>1.0823999999999998</v>
      </c>
      <c r="GN13" s="24">
        <f>3.3276-2.2</f>
        <v>1.1275999999999997</v>
      </c>
      <c r="GO13" s="24">
        <f>5.4331-3.8</f>
        <v>1.6330999999999998</v>
      </c>
      <c r="GP13" s="24">
        <v>2.1513999999999998</v>
      </c>
      <c r="GQ13" s="24">
        <v>0.87400000000000011</v>
      </c>
      <c r="GR13" s="24">
        <v>1.1660000000000001</v>
      </c>
      <c r="GS13" s="24">
        <v>1.1475</v>
      </c>
      <c r="GT13" s="24">
        <v>1.0206999999999999</v>
      </c>
      <c r="GU13" s="24">
        <v>1.0468</v>
      </c>
      <c r="GV13" s="24">
        <v>0.98709999999999998</v>
      </c>
      <c r="GW13" s="24">
        <v>0.81789999999999996</v>
      </c>
      <c r="GX13" s="24">
        <v>1.0505</v>
      </c>
      <c r="GY13" s="24">
        <v>1.5394000000000001</v>
      </c>
      <c r="GZ13" s="24">
        <v>0.56410000000000005</v>
      </c>
      <c r="HA13" s="24">
        <v>0.4536</v>
      </c>
      <c r="HB13" s="24">
        <v>0.7621</v>
      </c>
      <c r="HC13" s="12">
        <v>0</v>
      </c>
      <c r="HD13" s="12">
        <v>0</v>
      </c>
      <c r="HE13" s="12">
        <v>0</v>
      </c>
      <c r="HF13" s="12">
        <v>0</v>
      </c>
      <c r="HG13" s="12">
        <v>0</v>
      </c>
      <c r="HH13" s="12">
        <v>0</v>
      </c>
      <c r="HI13" s="12">
        <v>0</v>
      </c>
      <c r="HJ13" s="12">
        <v>0</v>
      </c>
      <c r="HK13" s="12">
        <v>0</v>
      </c>
      <c r="HL13" s="12">
        <v>0</v>
      </c>
      <c r="HM13" s="12">
        <v>0</v>
      </c>
      <c r="HN13" s="12">
        <v>0</v>
      </c>
      <c r="HO13" s="24">
        <v>0</v>
      </c>
      <c r="HP13" s="12">
        <v>0</v>
      </c>
      <c r="HQ13" s="12">
        <v>0</v>
      </c>
      <c r="HR13" s="12">
        <v>0</v>
      </c>
      <c r="HS13" s="12">
        <v>0</v>
      </c>
      <c r="HT13" s="12">
        <v>0</v>
      </c>
      <c r="HU13" s="12">
        <v>0</v>
      </c>
      <c r="HV13" s="24">
        <v>1.0509999999999999</v>
      </c>
      <c r="HW13" s="24">
        <v>0.87549999999999994</v>
      </c>
      <c r="HX13" s="24">
        <v>0.99560000000000004</v>
      </c>
      <c r="HY13" s="24">
        <v>1.4776</v>
      </c>
      <c r="HZ13" s="24">
        <v>1.8371999999999999</v>
      </c>
      <c r="IA13" s="24">
        <v>1.2901</v>
      </c>
      <c r="IB13" s="12">
        <v>0</v>
      </c>
      <c r="IC13" s="12">
        <v>0</v>
      </c>
      <c r="ID13" s="12">
        <v>0</v>
      </c>
      <c r="IE13" s="12">
        <v>0</v>
      </c>
      <c r="IF13" s="12">
        <v>0</v>
      </c>
      <c r="IG13" s="24">
        <v>1.2746999999999999</v>
      </c>
      <c r="IH13" s="24">
        <v>1.0902000000000001</v>
      </c>
      <c r="II13" s="24">
        <v>1.4601999999999999</v>
      </c>
      <c r="IJ13" s="24">
        <v>0.87270000000000003</v>
      </c>
      <c r="IK13" s="24">
        <v>0.90200000000000014</v>
      </c>
      <c r="IL13" s="24">
        <v>1.1395</v>
      </c>
      <c r="IM13" s="24">
        <v>1.4672000000000001</v>
      </c>
      <c r="IN13" s="24">
        <v>0.77950000000000008</v>
      </c>
      <c r="IO13" s="24">
        <v>0</v>
      </c>
      <c r="IP13" s="24">
        <v>0</v>
      </c>
      <c r="IQ13" s="24">
        <v>0</v>
      </c>
      <c r="IR13" s="24">
        <v>0</v>
      </c>
      <c r="IS13" s="24">
        <v>0.75349999999999995</v>
      </c>
      <c r="IT13" s="24">
        <f>1.1324-20%</f>
        <v>0.93240000000000012</v>
      </c>
      <c r="IU13" s="24">
        <f>1.0054-20%</f>
        <v>0.80540000000000012</v>
      </c>
      <c r="IV13" s="24">
        <f>0.983-20%</f>
        <v>0.78299999999999992</v>
      </c>
      <c r="IW13" s="24">
        <f>0.9659-20%</f>
        <v>0.76590000000000003</v>
      </c>
      <c r="IX13" s="12">
        <v>0</v>
      </c>
      <c r="IY13" s="12">
        <v>0</v>
      </c>
      <c r="IZ13" s="12">
        <v>0</v>
      </c>
      <c r="JA13" s="12">
        <v>0</v>
      </c>
      <c r="JB13" s="24">
        <v>1.4202000000000001</v>
      </c>
      <c r="JC13" s="12">
        <v>0</v>
      </c>
      <c r="JD13" s="24">
        <v>1.1475</v>
      </c>
      <c r="JE13" s="12">
        <v>0</v>
      </c>
      <c r="JF13" s="24">
        <v>0.93720000000000003</v>
      </c>
      <c r="JG13" s="24">
        <v>0.75790000000000002</v>
      </c>
      <c r="JH13" s="24">
        <v>0.65890000000000004</v>
      </c>
      <c r="JI13" s="12">
        <v>0</v>
      </c>
      <c r="JJ13" s="12">
        <v>0</v>
      </c>
      <c r="JK13" s="12">
        <v>0</v>
      </c>
      <c r="JL13" s="24">
        <v>1.3741000000000001</v>
      </c>
    </row>
    <row r="14" spans="1:272" ht="24.2" customHeight="1" thickBot="1" x14ac:dyDescent="0.25">
      <c r="A14" s="13" t="s">
        <v>28</v>
      </c>
      <c r="B14" s="38" t="s">
        <v>27</v>
      </c>
      <c r="C14" s="35" t="s">
        <v>24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12">
        <v>0</v>
      </c>
      <c r="W14" s="12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2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0.85440000000000005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f>1.2452-0.6</f>
        <v>0.64520000000000011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12">
        <v>0</v>
      </c>
      <c r="BO14" s="12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4">
        <v>0</v>
      </c>
      <c r="BY14" s="24">
        <v>0</v>
      </c>
      <c r="BZ14" s="24">
        <v>0</v>
      </c>
      <c r="CA14" s="24">
        <v>0</v>
      </c>
      <c r="CB14" s="24">
        <v>0</v>
      </c>
      <c r="CC14" s="24">
        <v>0</v>
      </c>
      <c r="CD14" s="24">
        <v>0</v>
      </c>
      <c r="CE14" s="12">
        <v>0</v>
      </c>
      <c r="CF14" s="24">
        <v>0</v>
      </c>
      <c r="CG14" s="24">
        <v>0</v>
      </c>
      <c r="CH14" s="24">
        <v>0</v>
      </c>
      <c r="CI14" s="12">
        <v>0</v>
      </c>
      <c r="CJ14" s="12">
        <v>0</v>
      </c>
      <c r="CK14" s="24">
        <v>0</v>
      </c>
      <c r="CL14" s="12">
        <v>0</v>
      </c>
      <c r="CM14" s="12">
        <v>0</v>
      </c>
      <c r="CN14" s="12">
        <v>0</v>
      </c>
      <c r="CO14" s="12">
        <v>0</v>
      </c>
      <c r="CP14" s="24">
        <v>0.67810000000000004</v>
      </c>
      <c r="CQ14" s="24">
        <v>0</v>
      </c>
      <c r="CR14" s="24">
        <v>0</v>
      </c>
      <c r="CS14" s="24">
        <v>1.4276</v>
      </c>
      <c r="CT14" s="24">
        <v>0</v>
      </c>
      <c r="CU14" s="24">
        <v>0</v>
      </c>
      <c r="CV14" s="24">
        <v>0</v>
      </c>
      <c r="CW14" s="24">
        <v>1.2709999999999999</v>
      </c>
      <c r="CX14" s="24">
        <v>0</v>
      </c>
      <c r="CY14" s="24">
        <v>0</v>
      </c>
      <c r="CZ14" s="24">
        <v>0</v>
      </c>
      <c r="DA14" s="24">
        <v>0</v>
      </c>
      <c r="DB14" s="24">
        <v>1.2289000000000001</v>
      </c>
      <c r="DC14" s="24">
        <v>0</v>
      </c>
      <c r="DD14" s="24">
        <v>0</v>
      </c>
      <c r="DE14" s="24">
        <v>0</v>
      </c>
      <c r="DF14" s="24">
        <v>0</v>
      </c>
      <c r="DG14" s="12">
        <v>0</v>
      </c>
      <c r="DH14" s="12">
        <v>0</v>
      </c>
      <c r="DI14" s="12">
        <v>0</v>
      </c>
      <c r="DJ14" s="12">
        <v>0</v>
      </c>
      <c r="DK14" s="24">
        <v>0</v>
      </c>
      <c r="DL14" s="24">
        <v>0</v>
      </c>
      <c r="DM14" s="24">
        <v>0</v>
      </c>
      <c r="DN14" s="24">
        <v>0</v>
      </c>
      <c r="DO14" s="24">
        <v>0</v>
      </c>
      <c r="DP14" s="24">
        <v>0</v>
      </c>
      <c r="DQ14" s="24">
        <v>0</v>
      </c>
      <c r="DR14" s="24">
        <v>0</v>
      </c>
      <c r="DS14" s="24">
        <v>0</v>
      </c>
      <c r="DT14" s="24">
        <v>0</v>
      </c>
      <c r="DU14" s="24">
        <v>0</v>
      </c>
      <c r="DV14" s="24">
        <v>0</v>
      </c>
      <c r="DW14" s="24">
        <v>0</v>
      </c>
      <c r="DX14" s="24">
        <v>0</v>
      </c>
      <c r="DY14" s="24">
        <v>0</v>
      </c>
      <c r="DZ14" s="24">
        <v>0</v>
      </c>
      <c r="EA14" s="24">
        <v>0</v>
      </c>
      <c r="EB14" s="24">
        <v>0</v>
      </c>
      <c r="EC14" s="24">
        <v>0</v>
      </c>
      <c r="ED14" s="24">
        <v>0</v>
      </c>
      <c r="EE14" s="24">
        <v>0</v>
      </c>
      <c r="EF14" s="24">
        <v>0</v>
      </c>
      <c r="EG14" s="24">
        <v>0</v>
      </c>
      <c r="EH14" s="24">
        <v>0</v>
      </c>
      <c r="EI14" s="24">
        <v>0</v>
      </c>
      <c r="EJ14" s="24">
        <v>0</v>
      </c>
      <c r="EK14" s="24">
        <v>0</v>
      </c>
      <c r="EL14" s="24">
        <v>0</v>
      </c>
      <c r="EM14" s="24">
        <v>0</v>
      </c>
      <c r="EN14" s="24">
        <v>0</v>
      </c>
      <c r="EO14" s="24">
        <v>0</v>
      </c>
      <c r="EP14" s="24">
        <v>0</v>
      </c>
      <c r="EQ14" s="24">
        <v>0</v>
      </c>
      <c r="ER14" s="24">
        <v>0</v>
      </c>
      <c r="ES14" s="24">
        <v>0</v>
      </c>
      <c r="ET14" s="24">
        <v>0</v>
      </c>
      <c r="EU14" s="24">
        <v>0</v>
      </c>
      <c r="EV14" s="24">
        <v>0</v>
      </c>
      <c r="EW14" s="24">
        <v>0</v>
      </c>
      <c r="EX14" s="24">
        <v>0</v>
      </c>
      <c r="EY14" s="24">
        <v>0</v>
      </c>
      <c r="EZ14" s="24">
        <v>0</v>
      </c>
      <c r="FA14" s="24">
        <v>0</v>
      </c>
      <c r="FB14" s="24">
        <v>0</v>
      </c>
      <c r="FC14" s="24">
        <v>0</v>
      </c>
      <c r="FD14" s="24">
        <v>0</v>
      </c>
      <c r="FE14" s="24">
        <v>0</v>
      </c>
      <c r="FF14" s="24">
        <v>0</v>
      </c>
      <c r="FG14" s="24">
        <v>0</v>
      </c>
      <c r="FH14" s="24">
        <v>0</v>
      </c>
      <c r="FI14" s="24">
        <v>0</v>
      </c>
      <c r="FJ14" s="24">
        <v>0</v>
      </c>
      <c r="FK14" s="24">
        <v>0</v>
      </c>
      <c r="FL14" s="24">
        <v>0</v>
      </c>
      <c r="FM14" s="12">
        <v>0</v>
      </c>
      <c r="FN14" s="12">
        <v>0</v>
      </c>
      <c r="FO14" s="12">
        <v>0</v>
      </c>
      <c r="FP14" s="12">
        <v>0</v>
      </c>
      <c r="FQ14" s="12">
        <v>0</v>
      </c>
      <c r="FR14" s="24">
        <v>0</v>
      </c>
      <c r="FS14" s="24">
        <v>0</v>
      </c>
      <c r="FT14" s="24">
        <v>0</v>
      </c>
      <c r="FU14" s="24">
        <v>0</v>
      </c>
      <c r="FV14" s="24">
        <v>0</v>
      </c>
      <c r="FW14" s="24">
        <v>0</v>
      </c>
      <c r="FX14" s="24">
        <v>0</v>
      </c>
      <c r="FY14" s="24">
        <v>0</v>
      </c>
      <c r="FZ14" s="24">
        <v>0</v>
      </c>
      <c r="GA14" s="24">
        <v>0</v>
      </c>
      <c r="GB14" s="24">
        <v>0</v>
      </c>
      <c r="GC14" s="24">
        <v>0</v>
      </c>
      <c r="GD14" s="24">
        <v>0</v>
      </c>
      <c r="GE14" s="24">
        <v>0</v>
      </c>
      <c r="GF14" s="24">
        <v>0</v>
      </c>
      <c r="GG14" s="24">
        <v>0</v>
      </c>
      <c r="GH14" s="24">
        <v>0</v>
      </c>
      <c r="GI14" s="24">
        <v>0</v>
      </c>
      <c r="GJ14" s="24">
        <v>0</v>
      </c>
      <c r="GK14" s="24">
        <v>0</v>
      </c>
      <c r="GL14" s="24">
        <v>0</v>
      </c>
      <c r="GM14" s="24">
        <v>0</v>
      </c>
      <c r="GN14" s="24">
        <v>0</v>
      </c>
      <c r="GO14" s="24">
        <v>0</v>
      </c>
      <c r="GP14" s="24">
        <v>0</v>
      </c>
      <c r="GQ14" s="24">
        <v>0</v>
      </c>
      <c r="GR14" s="24">
        <v>0</v>
      </c>
      <c r="GS14" s="24">
        <v>0</v>
      </c>
      <c r="GT14" s="24">
        <v>0</v>
      </c>
      <c r="GU14" s="24">
        <v>0</v>
      </c>
      <c r="GV14" s="24">
        <v>0</v>
      </c>
      <c r="GW14" s="24">
        <v>0</v>
      </c>
      <c r="GX14" s="24">
        <v>0</v>
      </c>
      <c r="GY14" s="24">
        <v>0</v>
      </c>
      <c r="GZ14" s="24">
        <v>0</v>
      </c>
      <c r="HA14" s="24">
        <v>0</v>
      </c>
      <c r="HB14" s="24">
        <v>0</v>
      </c>
      <c r="HC14" s="12">
        <v>0</v>
      </c>
      <c r="HD14" s="12">
        <v>0</v>
      </c>
      <c r="HE14" s="12">
        <v>0</v>
      </c>
      <c r="HF14" s="12">
        <v>0</v>
      </c>
      <c r="HG14" s="12">
        <v>0</v>
      </c>
      <c r="HH14" s="12">
        <v>0</v>
      </c>
      <c r="HI14" s="12">
        <v>0</v>
      </c>
      <c r="HJ14" s="12">
        <v>0</v>
      </c>
      <c r="HK14" s="12">
        <v>0</v>
      </c>
      <c r="HL14" s="12">
        <v>0</v>
      </c>
      <c r="HM14" s="12">
        <v>0</v>
      </c>
      <c r="HN14" s="12">
        <v>0</v>
      </c>
      <c r="HO14" s="24">
        <v>0</v>
      </c>
      <c r="HP14" s="12">
        <v>0</v>
      </c>
      <c r="HQ14" s="12">
        <v>0</v>
      </c>
      <c r="HR14" s="12">
        <v>0</v>
      </c>
      <c r="HS14" s="12">
        <v>0</v>
      </c>
      <c r="HT14" s="12">
        <v>0</v>
      </c>
      <c r="HU14" s="12">
        <v>0</v>
      </c>
      <c r="HV14" s="24">
        <v>0</v>
      </c>
      <c r="HW14" s="24">
        <v>0</v>
      </c>
      <c r="HX14" s="24">
        <v>0</v>
      </c>
      <c r="HY14" s="24">
        <v>0</v>
      </c>
      <c r="HZ14" s="24">
        <v>0</v>
      </c>
      <c r="IA14" s="24">
        <v>0</v>
      </c>
      <c r="IB14" s="12">
        <v>0</v>
      </c>
      <c r="IC14" s="12">
        <v>0</v>
      </c>
      <c r="ID14" s="12">
        <v>0</v>
      </c>
      <c r="IE14" s="12">
        <v>0</v>
      </c>
      <c r="IF14" s="12">
        <v>0</v>
      </c>
      <c r="IG14" s="24">
        <v>0</v>
      </c>
      <c r="IH14" s="24">
        <v>0</v>
      </c>
      <c r="II14" s="24">
        <v>0</v>
      </c>
      <c r="IJ14" s="24">
        <v>0</v>
      </c>
      <c r="IK14" s="24">
        <v>0</v>
      </c>
      <c r="IL14" s="24">
        <v>0</v>
      </c>
      <c r="IM14" s="24">
        <v>0</v>
      </c>
      <c r="IN14" s="24">
        <v>0</v>
      </c>
      <c r="IO14" s="24">
        <v>0</v>
      </c>
      <c r="IP14" s="24">
        <v>0</v>
      </c>
      <c r="IQ14" s="24">
        <v>0</v>
      </c>
      <c r="IR14" s="24">
        <v>0</v>
      </c>
      <c r="IS14" s="24">
        <v>0</v>
      </c>
      <c r="IT14" s="24">
        <f>0.7272-20%</f>
        <v>0.52719999999999989</v>
      </c>
      <c r="IU14" s="24">
        <f>0.8681-10%</f>
        <v>0.7681</v>
      </c>
      <c r="IV14" s="24">
        <v>1.0246</v>
      </c>
      <c r="IW14" s="24">
        <v>0.87139999999999995</v>
      </c>
      <c r="IX14" s="12">
        <v>0</v>
      </c>
      <c r="IY14" s="12">
        <v>0</v>
      </c>
      <c r="IZ14" s="12">
        <v>0</v>
      </c>
      <c r="JA14" s="12">
        <v>0</v>
      </c>
      <c r="JB14" s="24">
        <v>0</v>
      </c>
      <c r="JC14" s="12">
        <v>0</v>
      </c>
      <c r="JD14" s="24">
        <v>0</v>
      </c>
      <c r="JE14" s="12">
        <v>0</v>
      </c>
      <c r="JF14" s="24">
        <v>0</v>
      </c>
      <c r="JG14" s="24">
        <v>0</v>
      </c>
      <c r="JH14" s="24">
        <v>0</v>
      </c>
      <c r="JI14" s="12">
        <v>0</v>
      </c>
      <c r="JJ14" s="12">
        <v>0</v>
      </c>
      <c r="JK14" s="12">
        <v>0</v>
      </c>
      <c r="JL14" s="24">
        <v>0</v>
      </c>
    </row>
    <row r="15" spans="1:272" ht="44.25" customHeight="1" thickBot="1" x14ac:dyDescent="0.25">
      <c r="A15" s="11" t="s">
        <v>29</v>
      </c>
      <c r="B15" s="38" t="s">
        <v>27</v>
      </c>
      <c r="C15" s="35" t="s">
        <v>24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12">
        <v>0</v>
      </c>
      <c r="W15" s="12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12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12">
        <v>0</v>
      </c>
      <c r="BO15" s="12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4">
        <v>0</v>
      </c>
      <c r="CE15" s="12">
        <v>0</v>
      </c>
      <c r="CF15" s="24">
        <v>0</v>
      </c>
      <c r="CG15" s="24">
        <v>0</v>
      </c>
      <c r="CH15" s="24">
        <v>0</v>
      </c>
      <c r="CI15" s="12">
        <v>0</v>
      </c>
      <c r="CJ15" s="12">
        <v>0</v>
      </c>
      <c r="CK15" s="24">
        <v>0</v>
      </c>
      <c r="CL15" s="12">
        <v>0</v>
      </c>
      <c r="CM15" s="12">
        <v>0</v>
      </c>
      <c r="CN15" s="12">
        <v>0</v>
      </c>
      <c r="CO15" s="12">
        <v>0</v>
      </c>
      <c r="CP15" s="24">
        <v>0</v>
      </c>
      <c r="CQ15" s="24">
        <v>0</v>
      </c>
      <c r="CR15" s="24">
        <v>0</v>
      </c>
      <c r="CS15" s="24">
        <v>0</v>
      </c>
      <c r="CT15" s="24">
        <v>0</v>
      </c>
      <c r="CU15" s="24">
        <v>0</v>
      </c>
      <c r="CV15" s="24">
        <v>0</v>
      </c>
      <c r="CW15" s="24">
        <v>0</v>
      </c>
      <c r="CX15" s="24">
        <v>0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12">
        <v>0</v>
      </c>
      <c r="DH15" s="12">
        <v>0</v>
      </c>
      <c r="DI15" s="12">
        <v>0</v>
      </c>
      <c r="DJ15" s="12">
        <v>0</v>
      </c>
      <c r="DK15" s="24">
        <v>0</v>
      </c>
      <c r="DL15" s="24">
        <v>0</v>
      </c>
      <c r="DM15" s="24">
        <v>0</v>
      </c>
      <c r="DN15" s="24">
        <v>0</v>
      </c>
      <c r="DO15" s="24">
        <v>0</v>
      </c>
      <c r="DP15" s="24">
        <v>0</v>
      </c>
      <c r="DQ15" s="24">
        <v>0</v>
      </c>
      <c r="DR15" s="24">
        <v>0</v>
      </c>
      <c r="DS15" s="24">
        <v>0</v>
      </c>
      <c r="DT15" s="24">
        <v>0</v>
      </c>
      <c r="DU15" s="24">
        <v>0</v>
      </c>
      <c r="DV15" s="24">
        <v>0</v>
      </c>
      <c r="DW15" s="24">
        <v>0</v>
      </c>
      <c r="DX15" s="24">
        <v>0</v>
      </c>
      <c r="DY15" s="24">
        <v>0</v>
      </c>
      <c r="DZ15" s="24">
        <v>0</v>
      </c>
      <c r="EA15" s="24">
        <v>0</v>
      </c>
      <c r="EB15" s="24">
        <v>0</v>
      </c>
      <c r="EC15" s="24">
        <v>0</v>
      </c>
      <c r="ED15" s="24">
        <v>0</v>
      </c>
      <c r="EE15" s="24">
        <v>0</v>
      </c>
      <c r="EF15" s="24">
        <v>0</v>
      </c>
      <c r="EG15" s="24">
        <v>0</v>
      </c>
      <c r="EH15" s="24">
        <v>0</v>
      </c>
      <c r="EI15" s="24">
        <v>0</v>
      </c>
      <c r="EJ15" s="24">
        <v>0</v>
      </c>
      <c r="EK15" s="24">
        <v>0</v>
      </c>
      <c r="EL15" s="24">
        <v>0</v>
      </c>
      <c r="EM15" s="24">
        <v>0</v>
      </c>
      <c r="EN15" s="24">
        <v>0</v>
      </c>
      <c r="EO15" s="24">
        <v>0</v>
      </c>
      <c r="EP15" s="24">
        <v>0</v>
      </c>
      <c r="EQ15" s="24">
        <v>0</v>
      </c>
      <c r="ER15" s="24">
        <v>0</v>
      </c>
      <c r="ES15" s="24">
        <v>0</v>
      </c>
      <c r="ET15" s="24">
        <v>0</v>
      </c>
      <c r="EU15" s="24">
        <v>0</v>
      </c>
      <c r="EV15" s="24">
        <v>0</v>
      </c>
      <c r="EW15" s="24">
        <v>0</v>
      </c>
      <c r="EX15" s="24">
        <v>0</v>
      </c>
      <c r="EY15" s="24">
        <v>0</v>
      </c>
      <c r="EZ15" s="24">
        <v>0</v>
      </c>
      <c r="FA15" s="24">
        <v>0</v>
      </c>
      <c r="FB15" s="24">
        <v>0</v>
      </c>
      <c r="FC15" s="24">
        <v>0</v>
      </c>
      <c r="FD15" s="24">
        <v>0</v>
      </c>
      <c r="FE15" s="24">
        <v>0</v>
      </c>
      <c r="FF15" s="24">
        <v>0</v>
      </c>
      <c r="FG15" s="24">
        <v>0</v>
      </c>
      <c r="FH15" s="24">
        <v>0</v>
      </c>
      <c r="FI15" s="24">
        <v>0</v>
      </c>
      <c r="FJ15" s="24">
        <v>0</v>
      </c>
      <c r="FK15" s="24">
        <v>0</v>
      </c>
      <c r="FL15" s="24">
        <v>0</v>
      </c>
      <c r="FM15" s="12">
        <v>0</v>
      </c>
      <c r="FN15" s="12">
        <v>0</v>
      </c>
      <c r="FO15" s="12">
        <v>0</v>
      </c>
      <c r="FP15" s="12">
        <v>0</v>
      </c>
      <c r="FQ15" s="12">
        <v>0</v>
      </c>
      <c r="FR15" s="24">
        <v>0</v>
      </c>
      <c r="FS15" s="24">
        <v>0</v>
      </c>
      <c r="FT15" s="24">
        <v>0</v>
      </c>
      <c r="FU15" s="24">
        <v>0</v>
      </c>
      <c r="FV15" s="24">
        <v>0</v>
      </c>
      <c r="FW15" s="24">
        <v>0</v>
      </c>
      <c r="FX15" s="24">
        <v>0</v>
      </c>
      <c r="FY15" s="24">
        <v>0</v>
      </c>
      <c r="FZ15" s="24">
        <v>0</v>
      </c>
      <c r="GA15" s="24">
        <v>0</v>
      </c>
      <c r="GB15" s="24">
        <v>0</v>
      </c>
      <c r="GC15" s="24">
        <v>0</v>
      </c>
      <c r="GD15" s="24">
        <v>0</v>
      </c>
      <c r="GE15" s="24">
        <v>0</v>
      </c>
      <c r="GF15" s="24">
        <v>0</v>
      </c>
      <c r="GG15" s="24">
        <v>0</v>
      </c>
      <c r="GH15" s="24">
        <v>0</v>
      </c>
      <c r="GI15" s="24">
        <v>0</v>
      </c>
      <c r="GJ15" s="24">
        <v>0</v>
      </c>
      <c r="GK15" s="24">
        <v>0</v>
      </c>
      <c r="GL15" s="24">
        <v>0</v>
      </c>
      <c r="GM15" s="24">
        <v>0</v>
      </c>
      <c r="GN15" s="24">
        <v>0</v>
      </c>
      <c r="GO15" s="24">
        <v>0</v>
      </c>
      <c r="GP15" s="24">
        <v>0</v>
      </c>
      <c r="GQ15" s="24">
        <v>0</v>
      </c>
      <c r="GR15" s="24">
        <v>0</v>
      </c>
      <c r="GS15" s="24">
        <v>0</v>
      </c>
      <c r="GT15" s="24">
        <v>0</v>
      </c>
      <c r="GU15" s="24">
        <v>0</v>
      </c>
      <c r="GV15" s="24">
        <v>0</v>
      </c>
      <c r="GW15" s="24">
        <v>0</v>
      </c>
      <c r="GX15" s="24">
        <v>0</v>
      </c>
      <c r="GY15" s="24">
        <v>0</v>
      </c>
      <c r="GZ15" s="24">
        <v>0</v>
      </c>
      <c r="HA15" s="24">
        <v>0</v>
      </c>
      <c r="HB15" s="24">
        <v>0</v>
      </c>
      <c r="HC15" s="12">
        <v>0</v>
      </c>
      <c r="HD15" s="12">
        <v>0</v>
      </c>
      <c r="HE15" s="12">
        <v>0</v>
      </c>
      <c r="HF15" s="12">
        <v>0</v>
      </c>
      <c r="HG15" s="12">
        <v>0</v>
      </c>
      <c r="HH15" s="12">
        <v>0</v>
      </c>
      <c r="HI15" s="12">
        <v>0</v>
      </c>
      <c r="HJ15" s="12">
        <v>0</v>
      </c>
      <c r="HK15" s="12">
        <v>0</v>
      </c>
      <c r="HL15" s="12">
        <v>0</v>
      </c>
      <c r="HM15" s="12">
        <v>0</v>
      </c>
      <c r="HN15" s="12">
        <v>0</v>
      </c>
      <c r="HO15" s="24">
        <v>0</v>
      </c>
      <c r="HP15" s="12">
        <v>0</v>
      </c>
      <c r="HQ15" s="12">
        <v>0</v>
      </c>
      <c r="HR15" s="12">
        <v>0</v>
      </c>
      <c r="HS15" s="12">
        <v>0</v>
      </c>
      <c r="HT15" s="12">
        <v>0</v>
      </c>
      <c r="HU15" s="12">
        <v>0</v>
      </c>
      <c r="HV15" s="24">
        <v>0</v>
      </c>
      <c r="HW15" s="24">
        <v>0</v>
      </c>
      <c r="HX15" s="24">
        <v>0</v>
      </c>
      <c r="HY15" s="24">
        <v>0</v>
      </c>
      <c r="HZ15" s="24">
        <v>0</v>
      </c>
      <c r="IA15" s="24">
        <v>0</v>
      </c>
      <c r="IB15" s="12">
        <v>0</v>
      </c>
      <c r="IC15" s="12">
        <v>0</v>
      </c>
      <c r="ID15" s="12">
        <v>0</v>
      </c>
      <c r="IE15" s="12">
        <v>0</v>
      </c>
      <c r="IF15" s="12">
        <v>0</v>
      </c>
      <c r="IG15" s="24">
        <v>0</v>
      </c>
      <c r="IH15" s="24">
        <v>0</v>
      </c>
      <c r="II15" s="24">
        <v>0</v>
      </c>
      <c r="IJ15" s="24">
        <v>0</v>
      </c>
      <c r="IK15" s="24">
        <v>0</v>
      </c>
      <c r="IL15" s="24">
        <v>0</v>
      </c>
      <c r="IM15" s="24">
        <v>0</v>
      </c>
      <c r="IN15" s="24">
        <v>0</v>
      </c>
      <c r="IO15" s="24">
        <v>0</v>
      </c>
      <c r="IP15" s="24">
        <v>0</v>
      </c>
      <c r="IQ15" s="24">
        <v>0</v>
      </c>
      <c r="IR15" s="24">
        <v>0</v>
      </c>
      <c r="IS15" s="24">
        <v>0</v>
      </c>
      <c r="IT15" s="24">
        <v>0</v>
      </c>
      <c r="IU15" s="24">
        <v>0</v>
      </c>
      <c r="IV15" s="24">
        <v>0</v>
      </c>
      <c r="IW15" s="24">
        <v>0</v>
      </c>
      <c r="IX15" s="12">
        <v>0</v>
      </c>
      <c r="IY15" s="12">
        <v>0</v>
      </c>
      <c r="IZ15" s="12">
        <v>0</v>
      </c>
      <c r="JA15" s="12">
        <v>0</v>
      </c>
      <c r="JB15" s="24">
        <v>0</v>
      </c>
      <c r="JC15" s="12">
        <v>0</v>
      </c>
      <c r="JD15" s="24">
        <v>0</v>
      </c>
      <c r="JE15" s="12">
        <v>0</v>
      </c>
      <c r="JF15" s="24">
        <v>0</v>
      </c>
      <c r="JG15" s="24">
        <v>0</v>
      </c>
      <c r="JH15" s="24">
        <v>0</v>
      </c>
      <c r="JI15" s="12">
        <v>0</v>
      </c>
      <c r="JJ15" s="12">
        <v>0</v>
      </c>
      <c r="JK15" s="12">
        <v>0</v>
      </c>
      <c r="JL15" s="24">
        <v>0</v>
      </c>
    </row>
    <row r="16" spans="1:272" ht="24.2" customHeight="1" thickBot="1" x14ac:dyDescent="0.25">
      <c r="A16" s="11" t="s">
        <v>30</v>
      </c>
      <c r="B16" s="38" t="s">
        <v>27</v>
      </c>
      <c r="C16" s="35" t="s">
        <v>24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12">
        <v>0</v>
      </c>
      <c r="W16" s="12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12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12">
        <v>0</v>
      </c>
      <c r="BO16" s="12">
        <v>0</v>
      </c>
      <c r="BP16" s="24">
        <v>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4">
        <v>0</v>
      </c>
      <c r="CE16" s="12">
        <v>0</v>
      </c>
      <c r="CF16" s="24">
        <v>0</v>
      </c>
      <c r="CG16" s="24">
        <v>0</v>
      </c>
      <c r="CH16" s="24">
        <v>0</v>
      </c>
      <c r="CI16" s="12">
        <v>0</v>
      </c>
      <c r="CJ16" s="12">
        <v>0</v>
      </c>
      <c r="CK16" s="24">
        <v>0</v>
      </c>
      <c r="CL16" s="12">
        <v>0</v>
      </c>
      <c r="CM16" s="12">
        <v>0</v>
      </c>
      <c r="CN16" s="12">
        <v>0</v>
      </c>
      <c r="CO16" s="12">
        <v>0</v>
      </c>
      <c r="CP16" s="24">
        <v>0</v>
      </c>
      <c r="CQ16" s="24">
        <v>0</v>
      </c>
      <c r="CR16" s="24">
        <v>0</v>
      </c>
      <c r="CS16" s="24">
        <v>0</v>
      </c>
      <c r="CT16" s="24">
        <v>0</v>
      </c>
      <c r="CU16" s="24">
        <v>0</v>
      </c>
      <c r="CV16" s="24">
        <v>0</v>
      </c>
      <c r="CW16" s="24">
        <v>0</v>
      </c>
      <c r="CX16" s="24">
        <v>0</v>
      </c>
      <c r="CY16" s="24">
        <v>0</v>
      </c>
      <c r="CZ16" s="24">
        <v>0</v>
      </c>
      <c r="DA16" s="24">
        <v>0</v>
      </c>
      <c r="DB16" s="24">
        <v>0</v>
      </c>
      <c r="DC16" s="24">
        <v>0</v>
      </c>
      <c r="DD16" s="24">
        <v>0</v>
      </c>
      <c r="DE16" s="24">
        <v>0</v>
      </c>
      <c r="DF16" s="24">
        <v>0</v>
      </c>
      <c r="DG16" s="12">
        <v>0</v>
      </c>
      <c r="DH16" s="12">
        <v>0</v>
      </c>
      <c r="DI16" s="12">
        <v>0</v>
      </c>
      <c r="DJ16" s="12">
        <v>0</v>
      </c>
      <c r="DK16" s="24">
        <v>0</v>
      </c>
      <c r="DL16" s="24">
        <v>0</v>
      </c>
      <c r="DM16" s="24">
        <v>0</v>
      </c>
      <c r="DN16" s="24">
        <v>0</v>
      </c>
      <c r="DO16" s="24">
        <v>0</v>
      </c>
      <c r="DP16" s="24">
        <v>0</v>
      </c>
      <c r="DQ16" s="24">
        <v>0</v>
      </c>
      <c r="DR16" s="24">
        <v>0</v>
      </c>
      <c r="DS16" s="24">
        <v>0</v>
      </c>
      <c r="DT16" s="24">
        <v>0</v>
      </c>
      <c r="DU16" s="24">
        <v>0</v>
      </c>
      <c r="DV16" s="24">
        <v>0</v>
      </c>
      <c r="DW16" s="24">
        <v>0</v>
      </c>
      <c r="DX16" s="24">
        <v>0</v>
      </c>
      <c r="DY16" s="24">
        <v>0</v>
      </c>
      <c r="DZ16" s="24">
        <v>0</v>
      </c>
      <c r="EA16" s="24">
        <v>0</v>
      </c>
      <c r="EB16" s="24">
        <v>0</v>
      </c>
      <c r="EC16" s="24">
        <v>0</v>
      </c>
      <c r="ED16" s="24">
        <v>0</v>
      </c>
      <c r="EE16" s="24">
        <v>0</v>
      </c>
      <c r="EF16" s="24">
        <v>0</v>
      </c>
      <c r="EG16" s="24">
        <v>0</v>
      </c>
      <c r="EH16" s="24">
        <v>0</v>
      </c>
      <c r="EI16" s="24">
        <v>0</v>
      </c>
      <c r="EJ16" s="24">
        <v>0</v>
      </c>
      <c r="EK16" s="24">
        <v>0</v>
      </c>
      <c r="EL16" s="24">
        <v>0</v>
      </c>
      <c r="EM16" s="24">
        <v>0</v>
      </c>
      <c r="EN16" s="24">
        <v>0</v>
      </c>
      <c r="EO16" s="24">
        <v>0</v>
      </c>
      <c r="EP16" s="24">
        <v>0</v>
      </c>
      <c r="EQ16" s="24">
        <v>0</v>
      </c>
      <c r="ER16" s="24">
        <v>0</v>
      </c>
      <c r="ES16" s="24">
        <v>0</v>
      </c>
      <c r="ET16" s="24">
        <v>0</v>
      </c>
      <c r="EU16" s="24">
        <v>0</v>
      </c>
      <c r="EV16" s="24">
        <v>0</v>
      </c>
      <c r="EW16" s="24">
        <v>0</v>
      </c>
      <c r="EX16" s="24">
        <v>0</v>
      </c>
      <c r="EY16" s="24">
        <v>0</v>
      </c>
      <c r="EZ16" s="24">
        <v>0</v>
      </c>
      <c r="FA16" s="24">
        <v>0</v>
      </c>
      <c r="FB16" s="24">
        <v>0</v>
      </c>
      <c r="FC16" s="24">
        <v>0</v>
      </c>
      <c r="FD16" s="24">
        <v>0</v>
      </c>
      <c r="FE16" s="24">
        <v>0</v>
      </c>
      <c r="FF16" s="24">
        <v>0</v>
      </c>
      <c r="FG16" s="24">
        <v>0</v>
      </c>
      <c r="FH16" s="24">
        <v>0</v>
      </c>
      <c r="FI16" s="24">
        <v>0</v>
      </c>
      <c r="FJ16" s="24">
        <v>0</v>
      </c>
      <c r="FK16" s="24">
        <v>0</v>
      </c>
      <c r="FL16" s="24">
        <v>0</v>
      </c>
      <c r="FM16" s="12">
        <v>0</v>
      </c>
      <c r="FN16" s="12">
        <v>0</v>
      </c>
      <c r="FO16" s="12">
        <v>0</v>
      </c>
      <c r="FP16" s="12">
        <v>0</v>
      </c>
      <c r="FQ16" s="12">
        <v>0</v>
      </c>
      <c r="FR16" s="24">
        <v>0</v>
      </c>
      <c r="FS16" s="24">
        <v>0</v>
      </c>
      <c r="FT16" s="24">
        <v>0</v>
      </c>
      <c r="FU16" s="24">
        <v>0</v>
      </c>
      <c r="FV16" s="24">
        <v>0</v>
      </c>
      <c r="FW16" s="24">
        <v>0</v>
      </c>
      <c r="FX16" s="24">
        <v>0</v>
      </c>
      <c r="FY16" s="24">
        <v>0</v>
      </c>
      <c r="FZ16" s="24">
        <v>0</v>
      </c>
      <c r="GA16" s="24">
        <v>0</v>
      </c>
      <c r="GB16" s="24">
        <v>0</v>
      </c>
      <c r="GC16" s="24">
        <v>0</v>
      </c>
      <c r="GD16" s="24">
        <v>0</v>
      </c>
      <c r="GE16" s="24">
        <v>0</v>
      </c>
      <c r="GF16" s="24">
        <v>0</v>
      </c>
      <c r="GG16" s="24">
        <v>0</v>
      </c>
      <c r="GH16" s="24">
        <v>0</v>
      </c>
      <c r="GI16" s="24">
        <v>0</v>
      </c>
      <c r="GJ16" s="24">
        <v>0</v>
      </c>
      <c r="GK16" s="24">
        <v>0</v>
      </c>
      <c r="GL16" s="24">
        <v>0</v>
      </c>
      <c r="GM16" s="24">
        <v>0</v>
      </c>
      <c r="GN16" s="24">
        <v>0</v>
      </c>
      <c r="GO16" s="24">
        <v>0</v>
      </c>
      <c r="GP16" s="24">
        <v>0</v>
      </c>
      <c r="GQ16" s="24">
        <v>0</v>
      </c>
      <c r="GR16" s="24">
        <v>0</v>
      </c>
      <c r="GS16" s="24">
        <v>0</v>
      </c>
      <c r="GT16" s="24">
        <v>0</v>
      </c>
      <c r="GU16" s="24">
        <v>0</v>
      </c>
      <c r="GV16" s="24">
        <v>0</v>
      </c>
      <c r="GW16" s="24">
        <v>0</v>
      </c>
      <c r="GX16" s="24">
        <v>0</v>
      </c>
      <c r="GY16" s="24">
        <v>0</v>
      </c>
      <c r="GZ16" s="24">
        <v>0</v>
      </c>
      <c r="HA16" s="24">
        <v>0</v>
      </c>
      <c r="HB16" s="24">
        <v>0</v>
      </c>
      <c r="HC16" s="12">
        <v>0</v>
      </c>
      <c r="HD16" s="12">
        <v>0</v>
      </c>
      <c r="HE16" s="12">
        <v>0</v>
      </c>
      <c r="HF16" s="12">
        <v>0</v>
      </c>
      <c r="HG16" s="12">
        <v>0</v>
      </c>
      <c r="HH16" s="12">
        <v>0</v>
      </c>
      <c r="HI16" s="12">
        <v>0</v>
      </c>
      <c r="HJ16" s="12">
        <v>0</v>
      </c>
      <c r="HK16" s="12">
        <v>0</v>
      </c>
      <c r="HL16" s="12">
        <v>0</v>
      </c>
      <c r="HM16" s="12">
        <v>0</v>
      </c>
      <c r="HN16" s="12">
        <v>0</v>
      </c>
      <c r="HO16" s="24">
        <v>0</v>
      </c>
      <c r="HP16" s="12">
        <v>0</v>
      </c>
      <c r="HQ16" s="12">
        <v>0</v>
      </c>
      <c r="HR16" s="12">
        <v>0</v>
      </c>
      <c r="HS16" s="12">
        <v>0</v>
      </c>
      <c r="HT16" s="12">
        <v>0</v>
      </c>
      <c r="HU16" s="12">
        <v>0</v>
      </c>
      <c r="HV16" s="24">
        <v>0</v>
      </c>
      <c r="HW16" s="24">
        <v>0</v>
      </c>
      <c r="HX16" s="24">
        <v>0</v>
      </c>
      <c r="HY16" s="24">
        <v>0</v>
      </c>
      <c r="HZ16" s="24">
        <v>0</v>
      </c>
      <c r="IA16" s="24">
        <v>0</v>
      </c>
      <c r="IB16" s="12">
        <v>0</v>
      </c>
      <c r="IC16" s="12">
        <v>0</v>
      </c>
      <c r="ID16" s="12">
        <v>0</v>
      </c>
      <c r="IE16" s="12">
        <v>0</v>
      </c>
      <c r="IF16" s="12">
        <v>0</v>
      </c>
      <c r="IG16" s="24">
        <v>0</v>
      </c>
      <c r="IH16" s="24">
        <v>0</v>
      </c>
      <c r="II16" s="24">
        <v>0</v>
      </c>
      <c r="IJ16" s="24">
        <v>0</v>
      </c>
      <c r="IK16" s="24">
        <v>0</v>
      </c>
      <c r="IL16" s="24">
        <v>0</v>
      </c>
      <c r="IM16" s="24">
        <v>0</v>
      </c>
      <c r="IN16" s="24">
        <v>0</v>
      </c>
      <c r="IO16" s="24">
        <v>0</v>
      </c>
      <c r="IP16" s="24">
        <v>0</v>
      </c>
      <c r="IQ16" s="24">
        <v>0</v>
      </c>
      <c r="IR16" s="24">
        <v>0</v>
      </c>
      <c r="IS16" s="24">
        <v>0</v>
      </c>
      <c r="IT16" s="24">
        <v>0</v>
      </c>
      <c r="IU16" s="24">
        <v>0</v>
      </c>
      <c r="IV16" s="24">
        <v>0</v>
      </c>
      <c r="IW16" s="24">
        <v>0</v>
      </c>
      <c r="IX16" s="12">
        <v>0</v>
      </c>
      <c r="IY16" s="12">
        <v>0</v>
      </c>
      <c r="IZ16" s="12">
        <v>0</v>
      </c>
      <c r="JA16" s="12">
        <v>0</v>
      </c>
      <c r="JB16" s="24">
        <v>0</v>
      </c>
      <c r="JC16" s="12">
        <v>0</v>
      </c>
      <c r="JD16" s="24">
        <v>0</v>
      </c>
      <c r="JE16" s="12">
        <v>0</v>
      </c>
      <c r="JF16" s="24">
        <v>0</v>
      </c>
      <c r="JG16" s="24">
        <v>0</v>
      </c>
      <c r="JH16" s="24">
        <v>0</v>
      </c>
      <c r="JI16" s="12">
        <v>0</v>
      </c>
      <c r="JJ16" s="12">
        <v>0</v>
      </c>
      <c r="JK16" s="12">
        <v>0</v>
      </c>
      <c r="JL16" s="24">
        <v>0</v>
      </c>
    </row>
    <row r="17" spans="1:275" ht="24.2" customHeight="1" thickBot="1" x14ac:dyDescent="0.25">
      <c r="A17" s="11" t="s">
        <v>31</v>
      </c>
      <c r="B17" s="38" t="s">
        <v>27</v>
      </c>
      <c r="C17" s="35" t="s">
        <v>24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12">
        <v>0</v>
      </c>
      <c r="W17" s="12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12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0.8306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12">
        <v>0</v>
      </c>
      <c r="BO17" s="12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  <c r="CB17" s="24">
        <v>0</v>
      </c>
      <c r="CC17" s="24">
        <v>0</v>
      </c>
      <c r="CD17" s="24">
        <v>0</v>
      </c>
      <c r="CE17" s="12">
        <v>0</v>
      </c>
      <c r="CF17" s="24">
        <v>0</v>
      </c>
      <c r="CG17" s="24">
        <v>0</v>
      </c>
      <c r="CH17" s="24">
        <v>0</v>
      </c>
      <c r="CI17" s="12">
        <v>0</v>
      </c>
      <c r="CJ17" s="12">
        <v>0</v>
      </c>
      <c r="CK17" s="24">
        <v>0</v>
      </c>
      <c r="CL17" s="12">
        <v>0</v>
      </c>
      <c r="CM17" s="12">
        <v>0</v>
      </c>
      <c r="CN17" s="12">
        <v>0</v>
      </c>
      <c r="CO17" s="12">
        <v>0</v>
      </c>
      <c r="CP17" s="24">
        <v>0</v>
      </c>
      <c r="CQ17" s="24">
        <v>0</v>
      </c>
      <c r="CR17" s="24">
        <v>0</v>
      </c>
      <c r="CS17" s="24">
        <v>0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0.77010000000000001</v>
      </c>
      <c r="DD17" s="24">
        <v>0.76619999999999999</v>
      </c>
      <c r="DE17" s="24">
        <v>0</v>
      </c>
      <c r="DF17" s="24">
        <v>0.76129999999999998</v>
      </c>
      <c r="DG17" s="12">
        <v>0</v>
      </c>
      <c r="DH17" s="12">
        <v>0</v>
      </c>
      <c r="DI17" s="12">
        <v>0</v>
      </c>
      <c r="DJ17" s="12">
        <v>0</v>
      </c>
      <c r="DK17" s="24">
        <v>0</v>
      </c>
      <c r="DL17" s="24">
        <v>0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4">
        <v>0</v>
      </c>
      <c r="DS17" s="24">
        <v>0</v>
      </c>
      <c r="DT17" s="24">
        <v>0</v>
      </c>
      <c r="DU17" s="24">
        <v>0</v>
      </c>
      <c r="DV17" s="24">
        <v>0</v>
      </c>
      <c r="DW17" s="24">
        <v>0</v>
      </c>
      <c r="DX17" s="24">
        <v>0</v>
      </c>
      <c r="DY17" s="24">
        <v>0</v>
      </c>
      <c r="DZ17" s="24">
        <v>0</v>
      </c>
      <c r="EA17" s="24">
        <v>0</v>
      </c>
      <c r="EB17" s="24">
        <v>0</v>
      </c>
      <c r="EC17" s="24">
        <v>0</v>
      </c>
      <c r="ED17" s="24">
        <v>0</v>
      </c>
      <c r="EE17" s="24">
        <v>0</v>
      </c>
      <c r="EF17" s="24">
        <v>0</v>
      </c>
      <c r="EG17" s="24">
        <v>0</v>
      </c>
      <c r="EH17" s="24">
        <v>0</v>
      </c>
      <c r="EI17" s="24">
        <v>0</v>
      </c>
      <c r="EJ17" s="24">
        <v>0</v>
      </c>
      <c r="EK17" s="24">
        <v>0</v>
      </c>
      <c r="EL17" s="24">
        <v>0</v>
      </c>
      <c r="EM17" s="24">
        <v>0</v>
      </c>
      <c r="EN17" s="24">
        <v>0</v>
      </c>
      <c r="EO17" s="24">
        <v>0</v>
      </c>
      <c r="EP17" s="24">
        <v>0</v>
      </c>
      <c r="EQ17" s="24">
        <v>0</v>
      </c>
      <c r="ER17" s="24">
        <v>0</v>
      </c>
      <c r="ES17" s="24">
        <v>0</v>
      </c>
      <c r="ET17" s="24">
        <v>0</v>
      </c>
      <c r="EU17" s="24">
        <v>0</v>
      </c>
      <c r="EV17" s="24">
        <v>0</v>
      </c>
      <c r="EW17" s="24">
        <v>0</v>
      </c>
      <c r="EX17" s="24">
        <v>0</v>
      </c>
      <c r="EY17" s="24">
        <v>0</v>
      </c>
      <c r="EZ17" s="24">
        <v>0</v>
      </c>
      <c r="FA17" s="24">
        <v>0</v>
      </c>
      <c r="FB17" s="24">
        <v>0</v>
      </c>
      <c r="FC17" s="24">
        <v>0</v>
      </c>
      <c r="FD17" s="24">
        <v>0.77170000000000005</v>
      </c>
      <c r="FE17" s="24">
        <v>0</v>
      </c>
      <c r="FF17" s="24">
        <v>0</v>
      </c>
      <c r="FG17" s="24">
        <v>0</v>
      </c>
      <c r="FH17" s="24">
        <v>0</v>
      </c>
      <c r="FI17" s="24">
        <v>0</v>
      </c>
      <c r="FJ17" s="24">
        <v>0</v>
      </c>
      <c r="FK17" s="24">
        <v>0</v>
      </c>
      <c r="FL17" s="24">
        <v>0</v>
      </c>
      <c r="FM17" s="12">
        <v>0</v>
      </c>
      <c r="FN17" s="12">
        <v>0</v>
      </c>
      <c r="FO17" s="12">
        <v>0</v>
      </c>
      <c r="FP17" s="12">
        <v>0</v>
      </c>
      <c r="FQ17" s="12">
        <v>0</v>
      </c>
      <c r="FR17" s="24">
        <v>0</v>
      </c>
      <c r="FS17" s="24">
        <v>0</v>
      </c>
      <c r="FT17" s="24">
        <v>0</v>
      </c>
      <c r="FU17" s="24">
        <v>0</v>
      </c>
      <c r="FV17" s="24">
        <v>0</v>
      </c>
      <c r="FW17" s="24">
        <v>0</v>
      </c>
      <c r="FX17" s="24">
        <v>0</v>
      </c>
      <c r="FY17" s="24">
        <v>0</v>
      </c>
      <c r="FZ17" s="24">
        <v>0</v>
      </c>
      <c r="GA17" s="24">
        <v>0</v>
      </c>
      <c r="GB17" s="24">
        <v>0</v>
      </c>
      <c r="GC17" s="24">
        <v>0</v>
      </c>
      <c r="GD17" s="24">
        <v>0</v>
      </c>
      <c r="GE17" s="24">
        <v>0</v>
      </c>
      <c r="GF17" s="24">
        <v>0</v>
      </c>
      <c r="GG17" s="24">
        <v>0</v>
      </c>
      <c r="GH17" s="24">
        <v>0</v>
      </c>
      <c r="GI17" s="24">
        <v>0</v>
      </c>
      <c r="GJ17" s="24">
        <v>0</v>
      </c>
      <c r="GK17" s="24">
        <v>0</v>
      </c>
      <c r="GL17" s="24">
        <v>0</v>
      </c>
      <c r="GM17" s="24">
        <v>0</v>
      </c>
      <c r="GN17" s="24">
        <v>0</v>
      </c>
      <c r="GO17" s="24">
        <v>0</v>
      </c>
      <c r="GP17" s="24">
        <v>0</v>
      </c>
      <c r="GQ17" s="24">
        <v>0</v>
      </c>
      <c r="GR17" s="24">
        <v>0</v>
      </c>
      <c r="GS17" s="24">
        <v>0</v>
      </c>
      <c r="GT17" s="24">
        <v>0</v>
      </c>
      <c r="GU17" s="24">
        <v>0</v>
      </c>
      <c r="GV17" s="24">
        <v>0</v>
      </c>
      <c r="GW17" s="24">
        <v>0</v>
      </c>
      <c r="GX17" s="24">
        <v>0</v>
      </c>
      <c r="GY17" s="24">
        <v>0</v>
      </c>
      <c r="GZ17" s="24">
        <v>0</v>
      </c>
      <c r="HA17" s="24">
        <v>0</v>
      </c>
      <c r="HB17" s="24">
        <v>0</v>
      </c>
      <c r="HC17" s="12">
        <v>0</v>
      </c>
      <c r="HD17" s="12">
        <v>0</v>
      </c>
      <c r="HE17" s="12">
        <v>0</v>
      </c>
      <c r="HF17" s="12">
        <v>0</v>
      </c>
      <c r="HG17" s="12">
        <v>0</v>
      </c>
      <c r="HH17" s="12">
        <v>0</v>
      </c>
      <c r="HI17" s="12">
        <v>0</v>
      </c>
      <c r="HJ17" s="12">
        <v>0</v>
      </c>
      <c r="HK17" s="12">
        <v>0</v>
      </c>
      <c r="HL17" s="12">
        <v>0</v>
      </c>
      <c r="HM17" s="12">
        <v>0</v>
      </c>
      <c r="HN17" s="12">
        <v>0</v>
      </c>
      <c r="HO17" s="24">
        <v>0</v>
      </c>
      <c r="HP17" s="12">
        <v>0</v>
      </c>
      <c r="HQ17" s="12">
        <v>0</v>
      </c>
      <c r="HR17" s="12">
        <v>0</v>
      </c>
      <c r="HS17" s="12">
        <v>0</v>
      </c>
      <c r="HT17" s="12">
        <v>0</v>
      </c>
      <c r="HU17" s="12">
        <v>0</v>
      </c>
      <c r="HV17" s="24">
        <v>0</v>
      </c>
      <c r="HW17" s="24">
        <v>0</v>
      </c>
      <c r="HX17" s="24">
        <v>0</v>
      </c>
      <c r="HY17" s="24">
        <v>0</v>
      </c>
      <c r="HZ17" s="24">
        <v>0</v>
      </c>
      <c r="IA17" s="24">
        <v>0</v>
      </c>
      <c r="IB17" s="12">
        <v>0</v>
      </c>
      <c r="IC17" s="12">
        <v>0</v>
      </c>
      <c r="ID17" s="12">
        <v>0</v>
      </c>
      <c r="IE17" s="12">
        <v>0</v>
      </c>
      <c r="IF17" s="12">
        <v>0</v>
      </c>
      <c r="IG17" s="24">
        <v>0</v>
      </c>
      <c r="IH17" s="24">
        <v>0</v>
      </c>
      <c r="II17" s="24">
        <v>0</v>
      </c>
      <c r="IJ17" s="24">
        <v>0</v>
      </c>
      <c r="IK17" s="24">
        <v>0</v>
      </c>
      <c r="IL17" s="24">
        <v>0</v>
      </c>
      <c r="IM17" s="24">
        <v>0</v>
      </c>
      <c r="IN17" s="24">
        <v>0</v>
      </c>
      <c r="IO17" s="24">
        <v>0</v>
      </c>
      <c r="IP17" s="24">
        <v>0</v>
      </c>
      <c r="IQ17" s="24">
        <v>0</v>
      </c>
      <c r="IR17" s="24">
        <v>0</v>
      </c>
      <c r="IS17" s="24">
        <v>0</v>
      </c>
      <c r="IT17" s="24">
        <v>0</v>
      </c>
      <c r="IU17" s="24">
        <v>0</v>
      </c>
      <c r="IV17" s="24">
        <v>0</v>
      </c>
      <c r="IW17" s="24">
        <v>0</v>
      </c>
      <c r="IX17" s="12">
        <v>0</v>
      </c>
      <c r="IY17" s="12">
        <v>0</v>
      </c>
      <c r="IZ17" s="12">
        <v>0</v>
      </c>
      <c r="JA17" s="12">
        <v>0</v>
      </c>
      <c r="JB17" s="24">
        <v>0</v>
      </c>
      <c r="JC17" s="12">
        <v>0</v>
      </c>
      <c r="JD17" s="24">
        <v>0</v>
      </c>
      <c r="JE17" s="12">
        <v>0</v>
      </c>
      <c r="JF17" s="24">
        <v>0</v>
      </c>
      <c r="JG17" s="24">
        <v>0</v>
      </c>
      <c r="JH17" s="24">
        <v>0</v>
      </c>
      <c r="JI17" s="12">
        <v>0</v>
      </c>
      <c r="JJ17" s="12">
        <v>0</v>
      </c>
      <c r="JK17" s="12">
        <v>0</v>
      </c>
      <c r="JL17" s="24">
        <v>0</v>
      </c>
    </row>
    <row r="18" spans="1:275" ht="24.2" customHeight="1" thickBot="1" x14ac:dyDescent="0.25">
      <c r="A18" s="11" t="s">
        <v>32</v>
      </c>
      <c r="B18" s="38" t="s">
        <v>27</v>
      </c>
      <c r="C18" s="35" t="s">
        <v>24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12">
        <v>0</v>
      </c>
      <c r="W18" s="12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12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0.13420000000000001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12">
        <v>0</v>
      </c>
      <c r="BO18" s="12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12">
        <v>0</v>
      </c>
      <c r="CF18" s="24">
        <v>0</v>
      </c>
      <c r="CG18" s="24">
        <v>0</v>
      </c>
      <c r="CH18" s="24">
        <v>0</v>
      </c>
      <c r="CI18" s="12">
        <v>0</v>
      </c>
      <c r="CJ18" s="12">
        <v>0</v>
      </c>
      <c r="CK18" s="24">
        <v>0</v>
      </c>
      <c r="CL18" s="12">
        <v>0</v>
      </c>
      <c r="CM18" s="12">
        <v>0</v>
      </c>
      <c r="CN18" s="12">
        <v>0</v>
      </c>
      <c r="CO18" s="12">
        <v>0</v>
      </c>
      <c r="CP18" s="24">
        <v>0</v>
      </c>
      <c r="CQ18" s="24">
        <v>0</v>
      </c>
      <c r="CR18" s="24">
        <v>0</v>
      </c>
      <c r="CS18" s="24">
        <v>0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0.1368</v>
      </c>
      <c r="DD18" s="24">
        <v>0.1361</v>
      </c>
      <c r="DE18" s="24">
        <v>0</v>
      </c>
      <c r="DF18" s="24">
        <v>0.13519999999999999</v>
      </c>
      <c r="DG18" s="12">
        <v>0</v>
      </c>
      <c r="DH18" s="12">
        <v>0</v>
      </c>
      <c r="DI18" s="12">
        <v>0</v>
      </c>
      <c r="DJ18" s="12">
        <v>0</v>
      </c>
      <c r="DK18" s="24">
        <v>0</v>
      </c>
      <c r="DL18" s="24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24">
        <v>0</v>
      </c>
      <c r="DV18" s="24">
        <v>0</v>
      </c>
      <c r="DW18" s="24">
        <v>0</v>
      </c>
      <c r="DX18" s="24">
        <v>0</v>
      </c>
      <c r="DY18" s="24">
        <v>0</v>
      </c>
      <c r="DZ18" s="24">
        <v>0</v>
      </c>
      <c r="EA18" s="24">
        <v>0</v>
      </c>
      <c r="EB18" s="24">
        <v>0</v>
      </c>
      <c r="EC18" s="24">
        <v>0</v>
      </c>
      <c r="ED18" s="24">
        <v>0</v>
      </c>
      <c r="EE18" s="24">
        <v>0</v>
      </c>
      <c r="EF18" s="24">
        <v>0</v>
      </c>
      <c r="EG18" s="24">
        <v>0</v>
      </c>
      <c r="EH18" s="24">
        <v>0</v>
      </c>
      <c r="EI18" s="24">
        <v>0</v>
      </c>
      <c r="EJ18" s="24">
        <v>0</v>
      </c>
      <c r="EK18" s="24">
        <v>0</v>
      </c>
      <c r="EL18" s="24">
        <v>0</v>
      </c>
      <c r="EM18" s="24">
        <v>0</v>
      </c>
      <c r="EN18" s="24">
        <v>0</v>
      </c>
      <c r="EO18" s="24">
        <v>0</v>
      </c>
      <c r="EP18" s="24">
        <v>0</v>
      </c>
      <c r="EQ18" s="24">
        <v>0</v>
      </c>
      <c r="ER18" s="24">
        <v>0</v>
      </c>
      <c r="ES18" s="24">
        <v>0</v>
      </c>
      <c r="ET18" s="24">
        <v>0</v>
      </c>
      <c r="EU18" s="24">
        <v>0</v>
      </c>
      <c r="EV18" s="24">
        <v>0</v>
      </c>
      <c r="EW18" s="24">
        <v>0</v>
      </c>
      <c r="EX18" s="24">
        <v>0</v>
      </c>
      <c r="EY18" s="24">
        <v>0</v>
      </c>
      <c r="EZ18" s="24">
        <v>0</v>
      </c>
      <c r="FA18" s="24">
        <v>0</v>
      </c>
      <c r="FB18" s="24">
        <v>0</v>
      </c>
      <c r="FC18" s="24">
        <v>0</v>
      </c>
      <c r="FD18" s="24">
        <v>0.1371</v>
      </c>
      <c r="FE18" s="24">
        <v>0</v>
      </c>
      <c r="FF18" s="24">
        <v>0</v>
      </c>
      <c r="FG18" s="24">
        <v>0</v>
      </c>
      <c r="FH18" s="24">
        <v>0</v>
      </c>
      <c r="FI18" s="24">
        <v>0</v>
      </c>
      <c r="FJ18" s="24">
        <v>0</v>
      </c>
      <c r="FK18" s="24">
        <v>0</v>
      </c>
      <c r="FL18" s="24">
        <v>0</v>
      </c>
      <c r="FM18" s="12">
        <v>0</v>
      </c>
      <c r="FN18" s="12">
        <v>0</v>
      </c>
      <c r="FO18" s="12">
        <v>0</v>
      </c>
      <c r="FP18" s="12">
        <v>0</v>
      </c>
      <c r="FQ18" s="12">
        <v>0</v>
      </c>
      <c r="FR18" s="24">
        <v>0</v>
      </c>
      <c r="FS18" s="24">
        <v>0</v>
      </c>
      <c r="FT18" s="24">
        <v>0</v>
      </c>
      <c r="FU18" s="24">
        <v>0</v>
      </c>
      <c r="FV18" s="24">
        <v>0</v>
      </c>
      <c r="FW18" s="24">
        <v>0</v>
      </c>
      <c r="FX18" s="24">
        <v>0</v>
      </c>
      <c r="FY18" s="24">
        <v>0</v>
      </c>
      <c r="FZ18" s="24">
        <v>0</v>
      </c>
      <c r="GA18" s="24">
        <v>0</v>
      </c>
      <c r="GB18" s="24">
        <v>0</v>
      </c>
      <c r="GC18" s="24">
        <v>0</v>
      </c>
      <c r="GD18" s="24">
        <v>0</v>
      </c>
      <c r="GE18" s="24">
        <v>0</v>
      </c>
      <c r="GF18" s="24">
        <v>0</v>
      </c>
      <c r="GG18" s="24">
        <v>0</v>
      </c>
      <c r="GH18" s="24">
        <v>0</v>
      </c>
      <c r="GI18" s="24">
        <v>0</v>
      </c>
      <c r="GJ18" s="24">
        <v>0</v>
      </c>
      <c r="GK18" s="24">
        <v>0</v>
      </c>
      <c r="GL18" s="24">
        <v>0</v>
      </c>
      <c r="GM18" s="24">
        <v>0</v>
      </c>
      <c r="GN18" s="24">
        <v>0</v>
      </c>
      <c r="GO18" s="24">
        <v>0</v>
      </c>
      <c r="GP18" s="24">
        <v>0</v>
      </c>
      <c r="GQ18" s="24">
        <v>0</v>
      </c>
      <c r="GR18" s="24">
        <v>0</v>
      </c>
      <c r="GS18" s="24">
        <v>0</v>
      </c>
      <c r="GT18" s="24">
        <v>0</v>
      </c>
      <c r="GU18" s="24">
        <v>0</v>
      </c>
      <c r="GV18" s="24">
        <v>0</v>
      </c>
      <c r="GW18" s="24">
        <v>0</v>
      </c>
      <c r="GX18" s="24">
        <v>0</v>
      </c>
      <c r="GY18" s="24">
        <v>0</v>
      </c>
      <c r="GZ18" s="24">
        <v>0</v>
      </c>
      <c r="HA18" s="24">
        <v>0</v>
      </c>
      <c r="HB18" s="24">
        <v>0</v>
      </c>
      <c r="HC18" s="12">
        <v>0</v>
      </c>
      <c r="HD18" s="12">
        <v>0</v>
      </c>
      <c r="HE18" s="12">
        <v>0</v>
      </c>
      <c r="HF18" s="12">
        <v>0</v>
      </c>
      <c r="HG18" s="12">
        <v>0</v>
      </c>
      <c r="HH18" s="12">
        <v>0</v>
      </c>
      <c r="HI18" s="12">
        <v>0</v>
      </c>
      <c r="HJ18" s="12">
        <v>0</v>
      </c>
      <c r="HK18" s="12">
        <v>0</v>
      </c>
      <c r="HL18" s="12">
        <v>0</v>
      </c>
      <c r="HM18" s="12">
        <v>0</v>
      </c>
      <c r="HN18" s="12">
        <v>0</v>
      </c>
      <c r="HO18" s="24">
        <v>0</v>
      </c>
      <c r="HP18" s="12">
        <v>0</v>
      </c>
      <c r="HQ18" s="12">
        <v>0</v>
      </c>
      <c r="HR18" s="12">
        <v>0</v>
      </c>
      <c r="HS18" s="12">
        <v>0</v>
      </c>
      <c r="HT18" s="12">
        <v>0</v>
      </c>
      <c r="HU18" s="12">
        <v>0</v>
      </c>
      <c r="HV18" s="24">
        <v>0</v>
      </c>
      <c r="HW18" s="24">
        <v>0</v>
      </c>
      <c r="HX18" s="24">
        <v>0</v>
      </c>
      <c r="HY18" s="24">
        <v>0</v>
      </c>
      <c r="HZ18" s="24">
        <v>0</v>
      </c>
      <c r="IA18" s="24">
        <v>0</v>
      </c>
      <c r="IB18" s="12">
        <v>0</v>
      </c>
      <c r="IC18" s="12">
        <v>0</v>
      </c>
      <c r="ID18" s="12">
        <v>0</v>
      </c>
      <c r="IE18" s="12">
        <v>0</v>
      </c>
      <c r="IF18" s="12">
        <v>0</v>
      </c>
      <c r="IG18" s="24">
        <v>0</v>
      </c>
      <c r="IH18" s="24">
        <v>0</v>
      </c>
      <c r="II18" s="24">
        <v>0</v>
      </c>
      <c r="IJ18" s="24">
        <v>0</v>
      </c>
      <c r="IK18" s="24">
        <v>0</v>
      </c>
      <c r="IL18" s="24">
        <v>0</v>
      </c>
      <c r="IM18" s="24">
        <v>0</v>
      </c>
      <c r="IN18" s="24">
        <v>0</v>
      </c>
      <c r="IO18" s="24">
        <v>0</v>
      </c>
      <c r="IP18" s="24">
        <v>0</v>
      </c>
      <c r="IQ18" s="24">
        <v>0</v>
      </c>
      <c r="IR18" s="24">
        <v>0</v>
      </c>
      <c r="IS18" s="24">
        <v>0</v>
      </c>
      <c r="IT18" s="24">
        <v>0</v>
      </c>
      <c r="IU18" s="24">
        <v>0</v>
      </c>
      <c r="IV18" s="24">
        <v>0</v>
      </c>
      <c r="IW18" s="24">
        <v>0</v>
      </c>
      <c r="IX18" s="12">
        <v>0</v>
      </c>
      <c r="IY18" s="12">
        <v>0</v>
      </c>
      <c r="IZ18" s="12">
        <v>0</v>
      </c>
      <c r="JA18" s="12">
        <v>0</v>
      </c>
      <c r="JB18" s="24">
        <v>0</v>
      </c>
      <c r="JC18" s="12">
        <v>0</v>
      </c>
      <c r="JD18" s="24">
        <v>0</v>
      </c>
      <c r="JE18" s="12">
        <v>0</v>
      </c>
      <c r="JF18" s="24">
        <v>0</v>
      </c>
      <c r="JG18" s="24">
        <v>0</v>
      </c>
      <c r="JH18" s="24">
        <v>0</v>
      </c>
      <c r="JI18" s="12">
        <v>0</v>
      </c>
      <c r="JJ18" s="12">
        <v>0</v>
      </c>
      <c r="JK18" s="12">
        <v>0</v>
      </c>
      <c r="JL18" s="24">
        <v>0</v>
      </c>
    </row>
    <row r="19" spans="1:275" ht="48.75" customHeight="1" thickBot="1" x14ac:dyDescent="0.25">
      <c r="A19" s="14" t="s">
        <v>33</v>
      </c>
      <c r="B19" s="38" t="s">
        <v>27</v>
      </c>
      <c r="C19" s="35" t="s">
        <v>24</v>
      </c>
      <c r="D19" s="24">
        <v>1.4573</v>
      </c>
      <c r="E19" s="24">
        <v>1.5771999999999999</v>
      </c>
      <c r="F19" s="24">
        <v>1.4573</v>
      </c>
      <c r="G19" s="24">
        <v>1.4573</v>
      </c>
      <c r="H19" s="24">
        <v>1.4573</v>
      </c>
      <c r="I19" s="24">
        <v>1.5771999999999999</v>
      </c>
      <c r="J19" s="24">
        <v>1.5771999999999999</v>
      </c>
      <c r="K19" s="24">
        <v>1.4573</v>
      </c>
      <c r="L19" s="24">
        <v>1.5771999999999999</v>
      </c>
      <c r="M19" s="24">
        <v>1.4573</v>
      </c>
      <c r="N19" s="24">
        <v>1.4573</v>
      </c>
      <c r="O19" s="24">
        <v>1.4573</v>
      </c>
      <c r="P19" s="24">
        <v>1.4573</v>
      </c>
      <c r="Q19" s="24">
        <v>1.4573</v>
      </c>
      <c r="R19" s="24">
        <v>1.6819</v>
      </c>
      <c r="S19" s="24">
        <v>1.6819</v>
      </c>
      <c r="T19" s="24">
        <v>1.6819</v>
      </c>
      <c r="U19" s="24">
        <v>1.6819</v>
      </c>
      <c r="V19" s="12">
        <f>0.5606-7%</f>
        <v>0.49059999999999998</v>
      </c>
      <c r="W19" s="12">
        <f>0.5606-7%</f>
        <v>0.49059999999999998</v>
      </c>
      <c r="X19" s="24">
        <v>1.5771999999999999</v>
      </c>
      <c r="Y19" s="24">
        <v>1.6819</v>
      </c>
      <c r="Z19" s="24">
        <v>1.4573</v>
      </c>
      <c r="AA19" s="24">
        <v>1.6819</v>
      </c>
      <c r="AB19" s="24">
        <v>1.6819</v>
      </c>
      <c r="AC19" s="24">
        <v>1.6819</v>
      </c>
      <c r="AD19" s="12">
        <f>0.5606-7%</f>
        <v>0.49059999999999998</v>
      </c>
      <c r="AE19" s="24">
        <v>1.6819</v>
      </c>
      <c r="AF19" s="24">
        <v>1.6819</v>
      </c>
      <c r="AG19" s="24">
        <v>1.6819</v>
      </c>
      <c r="AH19" s="24">
        <v>1.4573</v>
      </c>
      <c r="AI19" s="24">
        <v>1.6819</v>
      </c>
      <c r="AJ19" s="24">
        <v>1.5771999999999999</v>
      </c>
      <c r="AK19" s="24">
        <v>1.6819</v>
      </c>
      <c r="AL19" s="24">
        <v>1.5771999999999999</v>
      </c>
      <c r="AM19" s="24">
        <v>1.6819</v>
      </c>
      <c r="AN19" s="24">
        <v>1.5771999999999999</v>
      </c>
      <c r="AO19" s="24">
        <v>1.5771999999999999</v>
      </c>
      <c r="AP19" s="24">
        <v>1.5771999999999999</v>
      </c>
      <c r="AQ19" s="24">
        <v>1.5771999999999999</v>
      </c>
      <c r="AR19" s="24">
        <v>1.4573</v>
      </c>
      <c r="AS19" s="24">
        <v>1.5771999999999999</v>
      </c>
      <c r="AT19" s="24">
        <v>1.5771999999999999</v>
      </c>
      <c r="AU19" s="24">
        <v>1.5771999999999999</v>
      </c>
      <c r="AV19" s="24">
        <v>1.4573</v>
      </c>
      <c r="AW19" s="24">
        <v>1.4573</v>
      </c>
      <c r="AX19" s="24">
        <v>1.4573</v>
      </c>
      <c r="AY19" s="24">
        <v>1.4573</v>
      </c>
      <c r="AZ19" s="24">
        <v>1.4573</v>
      </c>
      <c r="BA19" s="24">
        <v>1.4573</v>
      </c>
      <c r="BB19" s="24">
        <v>1.4573</v>
      </c>
      <c r="BC19" s="24">
        <v>1.4573</v>
      </c>
      <c r="BD19" s="24">
        <v>1.5771999999999999</v>
      </c>
      <c r="BE19" s="24">
        <v>1.5771999999999999</v>
      </c>
      <c r="BF19" s="24">
        <v>1.6819</v>
      </c>
      <c r="BG19" s="24">
        <v>1.6819</v>
      </c>
      <c r="BH19" s="24">
        <v>1.4573</v>
      </c>
      <c r="BI19" s="24">
        <v>1.4573</v>
      </c>
      <c r="BJ19" s="24">
        <v>1.5771999999999999</v>
      </c>
      <c r="BK19" s="24">
        <v>1.4573</v>
      </c>
      <c r="BL19" s="24">
        <v>1.4573</v>
      </c>
      <c r="BM19" s="24">
        <v>1.5771999999999999</v>
      </c>
      <c r="BN19" s="12">
        <f>0.5606-7%</f>
        <v>0.49059999999999998</v>
      </c>
      <c r="BO19" s="12">
        <f>0.5606-7%</f>
        <v>0.49059999999999998</v>
      </c>
      <c r="BP19" s="24">
        <v>1.5771999999999999</v>
      </c>
      <c r="BQ19" s="24">
        <v>1.5771999999999999</v>
      </c>
      <c r="BR19" s="24">
        <v>1.5771999999999999</v>
      </c>
      <c r="BS19" s="24">
        <v>1.5771999999999999</v>
      </c>
      <c r="BT19" s="24">
        <v>1.4573</v>
      </c>
      <c r="BU19" s="24">
        <v>1.5771999999999999</v>
      </c>
      <c r="BV19" s="24">
        <v>1.5771999999999999</v>
      </c>
      <c r="BW19" s="24">
        <v>1.4573</v>
      </c>
      <c r="BX19" s="24">
        <v>1.4573</v>
      </c>
      <c r="BY19" s="24">
        <v>1.4573</v>
      </c>
      <c r="BZ19" s="24">
        <v>1.6819</v>
      </c>
      <c r="CA19" s="24">
        <v>1.6819</v>
      </c>
      <c r="CB19" s="24">
        <v>1.6819</v>
      </c>
      <c r="CC19" s="24">
        <v>1.5771999999999999</v>
      </c>
      <c r="CD19" s="24">
        <v>1.5771999999999999</v>
      </c>
      <c r="CE19" s="12">
        <f>0.5606-7%</f>
        <v>0.49059999999999998</v>
      </c>
      <c r="CF19" s="24">
        <v>1.6819</v>
      </c>
      <c r="CG19" s="24">
        <v>1.4573</v>
      </c>
      <c r="CH19" s="24">
        <v>1.4573</v>
      </c>
      <c r="CI19" s="12">
        <f>0.5606-7%</f>
        <v>0.49059999999999998</v>
      </c>
      <c r="CJ19" s="12">
        <f>0.5606-7%</f>
        <v>0.49059999999999998</v>
      </c>
      <c r="CK19" s="24">
        <v>1.5771999999999999</v>
      </c>
      <c r="CL19" s="12">
        <f>0.5606-7%</f>
        <v>0.49059999999999998</v>
      </c>
      <c r="CM19" s="12">
        <f>0.5606-7%</f>
        <v>0.49059999999999998</v>
      </c>
      <c r="CN19" s="12">
        <f>0.5606-7%</f>
        <v>0.49059999999999998</v>
      </c>
      <c r="CO19" s="12">
        <f>0.5606-7%</f>
        <v>0.49059999999999998</v>
      </c>
      <c r="CP19" s="24">
        <v>1.5771999999999999</v>
      </c>
      <c r="CQ19" s="24">
        <v>1.5771999999999999</v>
      </c>
      <c r="CR19" s="24">
        <v>1.4573</v>
      </c>
      <c r="CS19" s="24">
        <v>1.4573</v>
      </c>
      <c r="CT19" s="24">
        <v>1.5771999999999999</v>
      </c>
      <c r="CU19" s="24">
        <v>1.5771999999999999</v>
      </c>
      <c r="CV19" s="24">
        <v>1.5771999999999999</v>
      </c>
      <c r="CW19" s="24">
        <v>1.4573</v>
      </c>
      <c r="CX19" s="24">
        <v>1.4573</v>
      </c>
      <c r="CY19" s="24">
        <v>1.4573</v>
      </c>
      <c r="CZ19" s="24">
        <v>1.4573</v>
      </c>
      <c r="DA19" s="24">
        <v>1.4573</v>
      </c>
      <c r="DB19" s="24">
        <v>1.4573</v>
      </c>
      <c r="DC19" s="24">
        <v>1.4573</v>
      </c>
      <c r="DD19" s="24">
        <v>1.4573</v>
      </c>
      <c r="DE19" s="24">
        <v>1.4573</v>
      </c>
      <c r="DF19" s="24">
        <v>1.4573</v>
      </c>
      <c r="DG19" s="12">
        <f>0.5606-7%</f>
        <v>0.49059999999999998</v>
      </c>
      <c r="DH19" s="12">
        <f>0.5606-7%</f>
        <v>0.49059999999999998</v>
      </c>
      <c r="DI19" s="12">
        <f>0.5606-7%</f>
        <v>0.49059999999999998</v>
      </c>
      <c r="DJ19" s="12">
        <f>0.5606-7%</f>
        <v>0.49059999999999998</v>
      </c>
      <c r="DK19" s="24">
        <v>1.4573</v>
      </c>
      <c r="DL19" s="24">
        <v>1.4573</v>
      </c>
      <c r="DM19" s="24">
        <v>1.4573</v>
      </c>
      <c r="DN19" s="24">
        <v>1.4573</v>
      </c>
      <c r="DO19" s="24">
        <v>1.5771999999999999</v>
      </c>
      <c r="DP19" s="24">
        <v>1.5771999999999999</v>
      </c>
      <c r="DQ19" s="24">
        <v>1.5771999999999999</v>
      </c>
      <c r="DR19" s="24">
        <v>1.5771999999999999</v>
      </c>
      <c r="DS19" s="24">
        <v>1.5771999999999999</v>
      </c>
      <c r="DT19" s="24">
        <v>1.6819</v>
      </c>
      <c r="DU19" s="24">
        <v>1.6819</v>
      </c>
      <c r="DV19" s="24">
        <v>1.6819</v>
      </c>
      <c r="DW19" s="24">
        <v>1.6819</v>
      </c>
      <c r="DX19" s="24">
        <v>1.4573</v>
      </c>
      <c r="DY19" s="24">
        <v>1.6819</v>
      </c>
      <c r="DZ19" s="24">
        <v>1.4573</v>
      </c>
      <c r="EA19" s="24">
        <v>1.4573</v>
      </c>
      <c r="EB19" s="24">
        <v>1.4573</v>
      </c>
      <c r="EC19" s="24">
        <v>1.4573</v>
      </c>
      <c r="ED19" s="24">
        <v>1.5771999999999999</v>
      </c>
      <c r="EE19" s="24">
        <v>1.6819</v>
      </c>
      <c r="EF19" s="24">
        <v>1.5771999999999999</v>
      </c>
      <c r="EG19" s="24">
        <v>1.4573</v>
      </c>
      <c r="EH19" s="24">
        <v>1.6819</v>
      </c>
      <c r="EI19" s="24">
        <v>1.5771999999999999</v>
      </c>
      <c r="EJ19" s="24">
        <v>1.5771999999999999</v>
      </c>
      <c r="EK19" s="24">
        <v>1.5771999999999999</v>
      </c>
      <c r="EL19" s="24">
        <v>1.5771999999999999</v>
      </c>
      <c r="EM19" s="24">
        <v>1.5771999999999999</v>
      </c>
      <c r="EN19" s="24">
        <v>1.5771999999999999</v>
      </c>
      <c r="EO19" s="24">
        <v>1.4573</v>
      </c>
      <c r="EP19" s="24">
        <v>1.5771999999999999</v>
      </c>
      <c r="EQ19" s="24">
        <v>1.5771999999999999</v>
      </c>
      <c r="ER19" s="24">
        <v>1.4573</v>
      </c>
      <c r="ES19" s="24">
        <v>1.4573</v>
      </c>
      <c r="ET19" s="24">
        <v>1.4573</v>
      </c>
      <c r="EU19" s="24">
        <v>1.5771999999999999</v>
      </c>
      <c r="EV19" s="24">
        <v>1.4573</v>
      </c>
      <c r="EW19" s="24">
        <v>1.5771999999999999</v>
      </c>
      <c r="EX19" s="24">
        <v>1.4573</v>
      </c>
      <c r="EY19" s="24">
        <v>1.4573</v>
      </c>
      <c r="EZ19" s="24">
        <v>1.4573</v>
      </c>
      <c r="FA19" s="24">
        <v>1.5771999999999999</v>
      </c>
      <c r="FB19" s="24">
        <v>1.4573</v>
      </c>
      <c r="FC19" s="24">
        <v>1.5771999999999999</v>
      </c>
      <c r="FD19" s="24">
        <v>1.4573</v>
      </c>
      <c r="FE19" s="24">
        <v>1.4573</v>
      </c>
      <c r="FF19" s="24">
        <v>1.5771999999999999</v>
      </c>
      <c r="FG19" s="24">
        <v>1.5771999999999999</v>
      </c>
      <c r="FH19" s="24">
        <v>1.5771999999999999</v>
      </c>
      <c r="FI19" s="24">
        <v>1.5771999999999999</v>
      </c>
      <c r="FJ19" s="24">
        <v>1.5771999999999999</v>
      </c>
      <c r="FK19" s="24">
        <v>1.5771999999999999</v>
      </c>
      <c r="FL19" s="24">
        <v>1.5771999999999999</v>
      </c>
      <c r="FM19" s="12">
        <f>0.5606-5%</f>
        <v>0.51059999999999994</v>
      </c>
      <c r="FN19" s="12">
        <f>0.5606-7%</f>
        <v>0.49059999999999998</v>
      </c>
      <c r="FO19" s="12">
        <f>0.5606-7%</f>
        <v>0.49059999999999998</v>
      </c>
      <c r="FP19" s="12">
        <f>0.5606-7%</f>
        <v>0.49059999999999998</v>
      </c>
      <c r="FQ19" s="12">
        <f>0.5606-7%</f>
        <v>0.49059999999999998</v>
      </c>
      <c r="FR19" s="24">
        <v>1.4573</v>
      </c>
      <c r="FS19" s="24">
        <v>1.5771999999999999</v>
      </c>
      <c r="FT19" s="24">
        <v>1.5771999999999999</v>
      </c>
      <c r="FU19" s="24">
        <v>1.4573</v>
      </c>
      <c r="FV19" s="24">
        <v>1.5771999999999999</v>
      </c>
      <c r="FW19" s="24">
        <v>1.4573</v>
      </c>
      <c r="FX19" s="24">
        <v>1.4573</v>
      </c>
      <c r="FY19" s="24">
        <v>1.5771999999999999</v>
      </c>
      <c r="FZ19" s="24">
        <v>1.4573</v>
      </c>
      <c r="GA19" s="24">
        <v>1.4573</v>
      </c>
      <c r="GB19" s="24">
        <v>1.5771999999999999</v>
      </c>
      <c r="GC19" s="24">
        <v>1.4573</v>
      </c>
      <c r="GD19" s="24">
        <v>1.4573</v>
      </c>
      <c r="GE19" s="24">
        <v>1.5771999999999999</v>
      </c>
      <c r="GF19" s="24">
        <v>1.5771999999999999</v>
      </c>
      <c r="GG19" s="24">
        <v>1.5771999999999999</v>
      </c>
      <c r="GH19" s="24">
        <v>1.6819</v>
      </c>
      <c r="GI19" s="24">
        <v>1.5771999999999999</v>
      </c>
      <c r="GJ19" s="24">
        <v>1.6819</v>
      </c>
      <c r="GK19" s="24">
        <v>1.5771999999999999</v>
      </c>
      <c r="GL19" s="24">
        <v>1.5771999999999999</v>
      </c>
      <c r="GM19" s="24">
        <v>1.6819</v>
      </c>
      <c r="GN19" s="24">
        <v>1.6819</v>
      </c>
      <c r="GO19" s="24">
        <v>1.6819</v>
      </c>
      <c r="GP19" s="24">
        <v>1.5771999999999999</v>
      </c>
      <c r="GQ19" s="24">
        <v>1.5771999999999999</v>
      </c>
      <c r="GR19" s="24">
        <v>1.5771999999999999</v>
      </c>
      <c r="GS19" s="24">
        <v>1.5771999999999999</v>
      </c>
      <c r="GT19" s="24">
        <v>1.5771999999999999</v>
      </c>
      <c r="GU19" s="24">
        <v>1.5771999999999999</v>
      </c>
      <c r="GV19" s="24">
        <v>1.4573</v>
      </c>
      <c r="GW19" s="24">
        <v>1.4573</v>
      </c>
      <c r="GX19" s="24">
        <v>1.4573</v>
      </c>
      <c r="GY19" s="24">
        <v>1.4573</v>
      </c>
      <c r="GZ19" s="24">
        <v>1.4573</v>
      </c>
      <c r="HA19" s="24">
        <v>1.4573</v>
      </c>
      <c r="HB19" s="24">
        <v>1.4573</v>
      </c>
      <c r="HC19" s="12">
        <f t="shared" ref="HC19:HN19" si="227">0.5606-7%</f>
        <v>0.49059999999999998</v>
      </c>
      <c r="HD19" s="12">
        <f t="shared" si="227"/>
        <v>0.49059999999999998</v>
      </c>
      <c r="HE19" s="12">
        <f t="shared" si="227"/>
        <v>0.49059999999999998</v>
      </c>
      <c r="HF19" s="12">
        <f t="shared" si="227"/>
        <v>0.49059999999999998</v>
      </c>
      <c r="HG19" s="12">
        <f t="shared" si="227"/>
        <v>0.49059999999999998</v>
      </c>
      <c r="HH19" s="12">
        <f t="shared" si="227"/>
        <v>0.49059999999999998</v>
      </c>
      <c r="HI19" s="12">
        <f t="shared" si="227"/>
        <v>0.49059999999999998</v>
      </c>
      <c r="HJ19" s="12">
        <f t="shared" si="227"/>
        <v>0.49059999999999998</v>
      </c>
      <c r="HK19" s="12">
        <f t="shared" si="227"/>
        <v>0.49059999999999998</v>
      </c>
      <c r="HL19" s="12">
        <f t="shared" si="227"/>
        <v>0.49059999999999998</v>
      </c>
      <c r="HM19" s="12">
        <f t="shared" si="227"/>
        <v>0.49059999999999998</v>
      </c>
      <c r="HN19" s="12">
        <f t="shared" si="227"/>
        <v>0.49059999999999998</v>
      </c>
      <c r="HO19" s="24">
        <v>1.6819</v>
      </c>
      <c r="HP19" s="12">
        <f t="shared" ref="HP19:HU19" si="228">0.5606-7%</f>
        <v>0.49059999999999998</v>
      </c>
      <c r="HQ19" s="12">
        <f t="shared" si="228"/>
        <v>0.49059999999999998</v>
      </c>
      <c r="HR19" s="12">
        <f t="shared" si="228"/>
        <v>0.49059999999999998</v>
      </c>
      <c r="HS19" s="12">
        <f t="shared" si="228"/>
        <v>0.49059999999999998</v>
      </c>
      <c r="HT19" s="12">
        <f t="shared" si="228"/>
        <v>0.49059999999999998</v>
      </c>
      <c r="HU19" s="12">
        <f t="shared" si="228"/>
        <v>0.49059999999999998</v>
      </c>
      <c r="HV19" s="24">
        <v>1.5771999999999999</v>
      </c>
      <c r="HW19" s="24">
        <v>1.5771999999999999</v>
      </c>
      <c r="HX19" s="24">
        <v>1.4573</v>
      </c>
      <c r="HY19" s="24">
        <v>1.4573</v>
      </c>
      <c r="HZ19" s="24">
        <v>1.6819</v>
      </c>
      <c r="IA19" s="24">
        <v>1.5771999999999999</v>
      </c>
      <c r="IB19" s="12">
        <f>0.5606-7%</f>
        <v>0.49059999999999998</v>
      </c>
      <c r="IC19" s="12">
        <f>0.5606-7%</f>
        <v>0.49059999999999998</v>
      </c>
      <c r="ID19" s="12">
        <f>0.5606-7%</f>
        <v>0.49059999999999998</v>
      </c>
      <c r="IE19" s="12">
        <f>0.5606-7%</f>
        <v>0.49059999999999998</v>
      </c>
      <c r="IF19" s="12">
        <f>0.5606-7%</f>
        <v>0.49059999999999998</v>
      </c>
      <c r="IG19" s="24">
        <v>1.5771999999999999</v>
      </c>
      <c r="IH19" s="24">
        <v>1.5771999999999999</v>
      </c>
      <c r="II19" s="24">
        <v>1.5771999999999999</v>
      </c>
      <c r="IJ19" s="24">
        <v>1.4573</v>
      </c>
      <c r="IK19" s="24">
        <v>1.5771999999999999</v>
      </c>
      <c r="IL19" s="24">
        <v>1.5771999999999999</v>
      </c>
      <c r="IM19" s="24">
        <v>1.5771999999999999</v>
      </c>
      <c r="IN19" s="24">
        <v>1.5771999999999999</v>
      </c>
      <c r="IO19" s="24">
        <v>1.6819</v>
      </c>
      <c r="IP19" s="24">
        <v>1.6819</v>
      </c>
      <c r="IQ19" s="24">
        <v>1.6819</v>
      </c>
      <c r="IR19" s="24">
        <v>1.6819</v>
      </c>
      <c r="IS19" s="24">
        <v>1.4573</v>
      </c>
      <c r="IT19" s="24">
        <v>1.4573</v>
      </c>
      <c r="IU19" s="24">
        <v>1.4573</v>
      </c>
      <c r="IV19" s="24">
        <v>1.4573</v>
      </c>
      <c r="IW19" s="24">
        <v>1.4573</v>
      </c>
      <c r="IX19" s="12">
        <f>0.5606-7%</f>
        <v>0.49059999999999998</v>
      </c>
      <c r="IY19" s="12">
        <f>0.5606-7%</f>
        <v>0.49059999999999998</v>
      </c>
      <c r="IZ19" s="12">
        <f>0.5606-7%</f>
        <v>0.49059999999999998</v>
      </c>
      <c r="JA19" s="12">
        <f>0.5606-7%</f>
        <v>0.49059999999999998</v>
      </c>
      <c r="JB19" s="24">
        <v>1.5771999999999999</v>
      </c>
      <c r="JC19" s="12">
        <f>0.5606-7%</f>
        <v>0.49059999999999998</v>
      </c>
      <c r="JD19" s="24">
        <v>1.5771999999999999</v>
      </c>
      <c r="JE19" s="12">
        <f>0.5606-7%</f>
        <v>0.49059999999999998</v>
      </c>
      <c r="JF19" s="24">
        <v>1.5771999999999999</v>
      </c>
      <c r="JG19" s="24">
        <v>1.4573</v>
      </c>
      <c r="JH19" s="24">
        <v>1.4573</v>
      </c>
      <c r="JI19" s="12">
        <f>0.5606-7%</f>
        <v>0.49059999999999998</v>
      </c>
      <c r="JJ19" s="12">
        <f>0.5606-7%</f>
        <v>0.49059999999999998</v>
      </c>
      <c r="JK19" s="12">
        <f>0.5606-7%</f>
        <v>0.49059999999999998</v>
      </c>
      <c r="JL19" s="24">
        <v>1.5771999999999999</v>
      </c>
    </row>
    <row r="20" spans="1:275" ht="24.2" customHeight="1" thickBot="1" x14ac:dyDescent="0.25">
      <c r="A20" s="11" t="s">
        <v>34</v>
      </c>
      <c r="B20" s="38" t="s">
        <v>27</v>
      </c>
      <c r="C20" s="35" t="s">
        <v>24</v>
      </c>
      <c r="D20" s="24">
        <v>4.2000000000000003E-2</v>
      </c>
      <c r="E20" s="24">
        <v>3.4799999999999998E-2</v>
      </c>
      <c r="F20" s="24">
        <v>4.4400000000000002E-2</v>
      </c>
      <c r="G20" s="24">
        <v>4.6600000000000003E-2</v>
      </c>
      <c r="H20" s="24">
        <v>4.2299999999999997E-2</v>
      </c>
      <c r="I20" s="24">
        <v>2.86E-2</v>
      </c>
      <c r="J20" s="24">
        <v>0</v>
      </c>
      <c r="K20" s="24">
        <v>4.6699999999999998E-2</v>
      </c>
      <c r="L20" s="24">
        <v>0</v>
      </c>
      <c r="M20" s="24">
        <v>4.6300000000000001E-2</v>
      </c>
      <c r="N20" s="24">
        <v>4.6699999999999998E-2</v>
      </c>
      <c r="O20" s="24">
        <v>4.2200000000000001E-2</v>
      </c>
      <c r="P20" s="24">
        <v>4.7399999999999998E-2</v>
      </c>
      <c r="Q20" s="24">
        <v>4.2299999999999997E-2</v>
      </c>
      <c r="R20" s="24">
        <v>0</v>
      </c>
      <c r="S20" s="24">
        <v>0</v>
      </c>
      <c r="T20" s="24">
        <v>9.0200000000000002E-2</v>
      </c>
      <c r="U20" s="24">
        <v>0</v>
      </c>
      <c r="V20" s="12">
        <v>0</v>
      </c>
      <c r="W20" s="12">
        <v>0</v>
      </c>
      <c r="X20" s="24">
        <v>0</v>
      </c>
      <c r="Y20" s="24">
        <v>5.5399999999999998E-2</v>
      </c>
      <c r="Z20" s="24">
        <v>5.1799999999999999E-2</v>
      </c>
      <c r="AA20" s="24">
        <v>0</v>
      </c>
      <c r="AB20" s="24">
        <v>0</v>
      </c>
      <c r="AC20" s="24">
        <v>1.38E-2</v>
      </c>
      <c r="AD20" s="12">
        <v>0</v>
      </c>
      <c r="AE20" s="24">
        <v>2.76E-2</v>
      </c>
      <c r="AF20" s="24">
        <v>1.32E-2</v>
      </c>
      <c r="AG20" s="24">
        <v>0.11459999999999999</v>
      </c>
      <c r="AH20" s="24">
        <v>0</v>
      </c>
      <c r="AI20" s="24">
        <v>1.35E-2</v>
      </c>
      <c r="AJ20" s="24">
        <v>6.4399999999999999E-2</v>
      </c>
      <c r="AK20" s="24">
        <v>1.54E-2</v>
      </c>
      <c r="AL20" s="24">
        <v>4.7500000000000001E-2</v>
      </c>
      <c r="AM20" s="24">
        <v>4.2500000000000003E-2</v>
      </c>
      <c r="AN20" s="24">
        <v>6.6600000000000006E-2</v>
      </c>
      <c r="AO20" s="24">
        <v>5.5500000000000001E-2</v>
      </c>
      <c r="AP20" s="24">
        <v>3.5499999999999997E-2</v>
      </c>
      <c r="AQ20" s="24">
        <v>1.6899999999999998E-2</v>
      </c>
      <c r="AR20" s="24">
        <v>2.6599999999999999E-2</v>
      </c>
      <c r="AS20" s="24">
        <v>7.0300000000000001E-2</v>
      </c>
      <c r="AT20" s="24">
        <v>6.1699999999999998E-2</v>
      </c>
      <c r="AU20" s="24">
        <v>4.9200000000000001E-2</v>
      </c>
      <c r="AV20" s="24">
        <v>3.04E-2</v>
      </c>
      <c r="AW20" s="24">
        <v>1.6299999999999999E-2</v>
      </c>
      <c r="AX20" s="24">
        <v>3.4799999999999998E-2</v>
      </c>
      <c r="AY20" s="24">
        <v>3.2599999999999997E-2</v>
      </c>
      <c r="AZ20" s="24">
        <v>3.6999999999999998E-2</v>
      </c>
      <c r="BA20" s="24">
        <v>3.39E-2</v>
      </c>
      <c r="BB20" s="24">
        <v>3.2000000000000001E-2</v>
      </c>
      <c r="BC20" s="24">
        <v>3.2399999999999998E-2</v>
      </c>
      <c r="BD20" s="24">
        <v>0</v>
      </c>
      <c r="BE20" s="24">
        <v>0</v>
      </c>
      <c r="BF20" s="24">
        <v>2.52E-2</v>
      </c>
      <c r="BG20" s="24">
        <v>2.5899999999999999E-2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12">
        <v>0</v>
      </c>
      <c r="BO20" s="12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5.2900000000000003E-2</v>
      </c>
      <c r="BU20" s="24">
        <v>0</v>
      </c>
      <c r="BV20" s="24">
        <v>0</v>
      </c>
      <c r="BW20" s="24">
        <v>4.65E-2</v>
      </c>
      <c r="BX20" s="24">
        <v>4.6699999999999998E-2</v>
      </c>
      <c r="BY20" s="24">
        <v>4.6300000000000001E-2</v>
      </c>
      <c r="BZ20" s="24">
        <v>2.86E-2</v>
      </c>
      <c r="CA20" s="24">
        <v>2.1899999999999999E-2</v>
      </c>
      <c r="CB20" s="24">
        <v>2.47E-2</v>
      </c>
      <c r="CC20" s="24">
        <v>3.9600000000000003E-2</v>
      </c>
      <c r="CD20" s="24">
        <v>3.6600000000000001E-2</v>
      </c>
      <c r="CE20" s="12">
        <v>0</v>
      </c>
      <c r="CF20" s="24">
        <v>1.72E-2</v>
      </c>
      <c r="CG20" s="24">
        <v>0</v>
      </c>
      <c r="CH20" s="24">
        <v>0</v>
      </c>
      <c r="CI20" s="12">
        <v>0</v>
      </c>
      <c r="CJ20" s="12">
        <v>0</v>
      </c>
      <c r="CK20" s="24">
        <v>3.4700000000000002E-2</v>
      </c>
      <c r="CL20" s="12">
        <v>0</v>
      </c>
      <c r="CM20" s="12">
        <v>0</v>
      </c>
      <c r="CN20" s="12">
        <v>0</v>
      </c>
      <c r="CO20" s="12">
        <v>0</v>
      </c>
      <c r="CP20" s="24">
        <v>0</v>
      </c>
      <c r="CQ20" s="24">
        <v>3.8600000000000002E-2</v>
      </c>
      <c r="CR20" s="24">
        <v>3.3500000000000002E-2</v>
      </c>
      <c r="CS20" s="24">
        <v>3.8999999999999998E-3</v>
      </c>
      <c r="CT20" s="24">
        <v>2.4500000000000001E-2</v>
      </c>
      <c r="CU20" s="24">
        <v>5.8000000000000003E-2</v>
      </c>
      <c r="CV20" s="24">
        <v>6.3500000000000001E-2</v>
      </c>
      <c r="CW20" s="24">
        <v>3.2399999999999998E-2</v>
      </c>
      <c r="CX20" s="24">
        <v>3.32E-2</v>
      </c>
      <c r="CY20" s="24">
        <v>3.5000000000000003E-2</v>
      </c>
      <c r="CZ20" s="24">
        <v>3.5099999999999999E-2</v>
      </c>
      <c r="DA20" s="24">
        <v>3.09E-2</v>
      </c>
      <c r="DB20" s="24">
        <v>3.2000000000000001E-2</v>
      </c>
      <c r="DC20" s="24">
        <v>1.6299999999999999E-2</v>
      </c>
      <c r="DD20" s="24">
        <v>1.6299999999999999E-2</v>
      </c>
      <c r="DE20" s="24">
        <v>3.2599999999999997E-2</v>
      </c>
      <c r="DF20" s="24">
        <v>1.61E-2</v>
      </c>
      <c r="DG20" s="12">
        <v>0</v>
      </c>
      <c r="DH20" s="12">
        <v>0</v>
      </c>
      <c r="DI20" s="12">
        <v>0</v>
      </c>
      <c r="DJ20" s="12">
        <v>0</v>
      </c>
      <c r="DK20" s="24">
        <v>4.5600000000000002E-2</v>
      </c>
      <c r="DL20" s="24">
        <v>4.7199999999999999E-2</v>
      </c>
      <c r="DM20" s="24">
        <v>0</v>
      </c>
      <c r="DN20" s="24">
        <v>5.28E-2</v>
      </c>
      <c r="DO20" s="24">
        <v>4.7199999999999999E-2</v>
      </c>
      <c r="DP20" s="24">
        <v>2.4899999999999999E-2</v>
      </c>
      <c r="DQ20" s="24">
        <v>7.3000000000000001E-3</v>
      </c>
      <c r="DR20" s="24">
        <v>0.1012</v>
      </c>
      <c r="DS20" s="24">
        <v>7.7399999999999997E-2</v>
      </c>
      <c r="DT20" s="24">
        <v>6.4199999999999993E-2</v>
      </c>
      <c r="DU20" s="24">
        <v>2.5000000000000001E-2</v>
      </c>
      <c r="DV20" s="24">
        <v>6.08E-2</v>
      </c>
      <c r="DW20" s="24">
        <v>2.6200000000000001E-2</v>
      </c>
      <c r="DX20" s="24">
        <v>2.5700000000000001E-2</v>
      </c>
      <c r="DY20" s="24">
        <v>1.7600000000000001E-2</v>
      </c>
      <c r="DZ20" s="24">
        <v>2.5700000000000001E-2</v>
      </c>
      <c r="EA20" s="24">
        <v>0</v>
      </c>
      <c r="EB20" s="24">
        <v>4.4999999999999997E-3</v>
      </c>
      <c r="EC20" s="24">
        <v>2.3800000000000002E-2</v>
      </c>
      <c r="ED20" s="24">
        <v>4.36E-2</v>
      </c>
      <c r="EE20" s="24">
        <v>9.4600000000000004E-2</v>
      </c>
      <c r="EF20" s="24">
        <v>4.3400000000000001E-2</v>
      </c>
      <c r="EG20" s="24">
        <v>4.5900000000000003E-2</v>
      </c>
      <c r="EH20" s="24">
        <v>9.2100000000000001E-2</v>
      </c>
      <c r="EI20" s="24">
        <v>5.5500000000000001E-2</v>
      </c>
      <c r="EJ20" s="24">
        <v>0</v>
      </c>
      <c r="EK20" s="24">
        <v>5.5300000000000002E-2</v>
      </c>
      <c r="EL20" s="24">
        <v>6.1699999999999998E-2</v>
      </c>
      <c r="EM20" s="24">
        <v>6.4000000000000001E-2</v>
      </c>
      <c r="EN20" s="24">
        <v>1.46E-2</v>
      </c>
      <c r="EO20" s="24">
        <v>1.9300000000000001E-2</v>
      </c>
      <c r="EP20" s="24">
        <v>5.5100000000000003E-2</v>
      </c>
      <c r="EQ20" s="24">
        <v>1.77E-2</v>
      </c>
      <c r="ER20" s="24">
        <v>2.6599999999999999E-2</v>
      </c>
      <c r="ES20" s="24">
        <v>0</v>
      </c>
      <c r="ET20" s="24">
        <v>3.5900000000000001E-2</v>
      </c>
      <c r="EU20" s="24">
        <v>1.6500000000000001E-2</v>
      </c>
      <c r="EV20" s="24">
        <v>0</v>
      </c>
      <c r="EW20" s="24">
        <v>1.7899999999999999E-2</v>
      </c>
      <c r="EX20" s="24">
        <v>4.5199999999999997E-2</v>
      </c>
      <c r="EY20" s="24">
        <v>2.86E-2</v>
      </c>
      <c r="EZ20" s="24">
        <v>1.9300000000000001E-2</v>
      </c>
      <c r="FA20" s="24">
        <v>2.0400000000000001E-2</v>
      </c>
      <c r="FB20" s="24">
        <v>3.0599999999999999E-2</v>
      </c>
      <c r="FC20" s="24">
        <v>5.7700000000000001E-2</v>
      </c>
      <c r="FD20" s="24">
        <v>2.92E-2</v>
      </c>
      <c r="FE20" s="24">
        <v>3.4000000000000002E-2</v>
      </c>
      <c r="FF20" s="24">
        <v>2.87E-2</v>
      </c>
      <c r="FG20" s="24">
        <v>6.6600000000000006E-2</v>
      </c>
      <c r="FH20" s="24">
        <v>0</v>
      </c>
      <c r="FI20" s="24">
        <v>0</v>
      </c>
      <c r="FJ20" s="24">
        <v>0</v>
      </c>
      <c r="FK20" s="24">
        <v>0</v>
      </c>
      <c r="FL20" s="24">
        <v>0</v>
      </c>
      <c r="FM20" s="12">
        <v>0</v>
      </c>
      <c r="FN20" s="12">
        <v>0</v>
      </c>
      <c r="FO20" s="12">
        <v>0</v>
      </c>
      <c r="FP20" s="12">
        <v>0</v>
      </c>
      <c r="FQ20" s="12">
        <v>0</v>
      </c>
      <c r="FR20" s="24">
        <v>4.1200000000000001E-2</v>
      </c>
      <c r="FS20" s="24">
        <v>3.09E-2</v>
      </c>
      <c r="FT20" s="24">
        <v>4.0599999999999997E-2</v>
      </c>
      <c r="FU20" s="24">
        <v>0</v>
      </c>
      <c r="FV20" s="24">
        <v>5.0200000000000002E-2</v>
      </c>
      <c r="FW20" s="24">
        <v>3.9699999999999999E-2</v>
      </c>
      <c r="FX20" s="24">
        <v>0</v>
      </c>
      <c r="FY20" s="24">
        <v>3.5200000000000002E-2</v>
      </c>
      <c r="FZ20" s="24">
        <v>4.8099999999999997E-2</v>
      </c>
      <c r="GA20" s="24">
        <v>3.8300000000000001E-2</v>
      </c>
      <c r="GB20" s="24">
        <v>4.2599999999999999E-2</v>
      </c>
      <c r="GC20" s="24">
        <v>4.02E-2</v>
      </c>
      <c r="GD20" s="24">
        <v>4.0899999999999999E-2</v>
      </c>
      <c r="GE20" s="24">
        <v>2.9399999999999999E-2</v>
      </c>
      <c r="GF20" s="24">
        <v>3.9100000000000003E-2</v>
      </c>
      <c r="GG20" s="24">
        <v>0</v>
      </c>
      <c r="GH20" s="24">
        <v>5.3600000000000002E-2</v>
      </c>
      <c r="GI20" s="24">
        <v>2.93E-2</v>
      </c>
      <c r="GJ20" s="24">
        <v>8.3400000000000002E-2</v>
      </c>
      <c r="GK20" s="24">
        <v>1.9300000000000001E-2</v>
      </c>
      <c r="GL20" s="24">
        <v>3.5200000000000002E-2</v>
      </c>
      <c r="GM20" s="24">
        <v>4.9599999999999998E-2</v>
      </c>
      <c r="GN20" s="24">
        <v>8.1500000000000003E-2</v>
      </c>
      <c r="GO20" s="24">
        <v>0</v>
      </c>
      <c r="GP20" s="24">
        <v>4.1300000000000003E-2</v>
      </c>
      <c r="GQ20" s="24">
        <v>4.53E-2</v>
      </c>
      <c r="GR20" s="24">
        <v>0</v>
      </c>
      <c r="GS20" s="24">
        <v>0</v>
      </c>
      <c r="GT20" s="24">
        <v>5.8700000000000002E-2</v>
      </c>
      <c r="GU20" s="24">
        <v>5.7599999999999998E-2</v>
      </c>
      <c r="GV20" s="24">
        <v>4.1000000000000002E-2</v>
      </c>
      <c r="GW20" s="24">
        <v>4.1099999999999998E-2</v>
      </c>
      <c r="GX20" s="24">
        <v>4.7199999999999999E-2</v>
      </c>
      <c r="GY20" s="24">
        <v>4.1500000000000002E-2</v>
      </c>
      <c r="GZ20" s="24">
        <v>4.87E-2</v>
      </c>
      <c r="HA20" s="24">
        <v>4.7399999999999998E-2</v>
      </c>
      <c r="HB20" s="24">
        <v>7.4000000000000003E-3</v>
      </c>
      <c r="HC20" s="12">
        <v>0</v>
      </c>
      <c r="HD20" s="12">
        <v>0</v>
      </c>
      <c r="HE20" s="12">
        <v>0</v>
      </c>
      <c r="HF20" s="12">
        <v>0</v>
      </c>
      <c r="HG20" s="12">
        <v>0</v>
      </c>
      <c r="HH20" s="12">
        <v>0</v>
      </c>
      <c r="HI20" s="12">
        <v>0</v>
      </c>
      <c r="HJ20" s="12">
        <v>0</v>
      </c>
      <c r="HK20" s="12">
        <v>0</v>
      </c>
      <c r="HL20" s="12">
        <v>0</v>
      </c>
      <c r="HM20" s="12">
        <v>0</v>
      </c>
      <c r="HN20" s="12">
        <v>0</v>
      </c>
      <c r="HO20" s="24">
        <v>0</v>
      </c>
      <c r="HP20" s="12">
        <v>0</v>
      </c>
      <c r="HQ20" s="12">
        <v>0</v>
      </c>
      <c r="HR20" s="12">
        <v>0</v>
      </c>
      <c r="HS20" s="12">
        <v>0</v>
      </c>
      <c r="HT20" s="12">
        <v>0</v>
      </c>
      <c r="HU20" s="12">
        <v>0</v>
      </c>
      <c r="HV20" s="24">
        <v>3.09E-2</v>
      </c>
      <c r="HW20" s="24">
        <v>2.98E-2</v>
      </c>
      <c r="HX20" s="24">
        <v>3.1699999999999999E-2</v>
      </c>
      <c r="HY20" s="24">
        <v>1.06E-2</v>
      </c>
      <c r="HZ20" s="24">
        <v>2.52E-2</v>
      </c>
      <c r="IA20" s="24">
        <v>0</v>
      </c>
      <c r="IB20" s="12">
        <v>0</v>
      </c>
      <c r="IC20" s="12">
        <v>0</v>
      </c>
      <c r="ID20" s="12">
        <v>0</v>
      </c>
      <c r="IE20" s="12">
        <v>0</v>
      </c>
      <c r="IF20" s="12">
        <v>0</v>
      </c>
      <c r="IG20" s="24">
        <v>2.2100000000000002E-2</v>
      </c>
      <c r="IH20" s="24">
        <v>1.83E-2</v>
      </c>
      <c r="II20" s="24">
        <v>3.4099999999999998E-2</v>
      </c>
      <c r="IJ20" s="24">
        <v>0</v>
      </c>
      <c r="IK20" s="24">
        <v>5.1799999999999999E-2</v>
      </c>
      <c r="IL20" s="24">
        <v>4.1799999999999997E-2</v>
      </c>
      <c r="IM20" s="24">
        <v>5.3400000000000003E-2</v>
      </c>
      <c r="IN20" s="24">
        <v>5.9200000000000003E-2</v>
      </c>
      <c r="IO20" s="24">
        <v>0</v>
      </c>
      <c r="IP20" s="24">
        <v>0</v>
      </c>
      <c r="IQ20" s="24">
        <v>0</v>
      </c>
      <c r="IR20" s="24">
        <v>0</v>
      </c>
      <c r="IS20" s="24">
        <v>3.1399999999999997E-2</v>
      </c>
      <c r="IT20" s="24">
        <v>3.5099999999999999E-2</v>
      </c>
      <c r="IU20" s="24">
        <v>3.6200000000000003E-2</v>
      </c>
      <c r="IV20" s="24">
        <v>1.9699999999999999E-2</v>
      </c>
      <c r="IW20" s="24">
        <v>3.2300000000000002E-2</v>
      </c>
      <c r="IX20" s="12">
        <v>0</v>
      </c>
      <c r="IY20" s="12">
        <v>0</v>
      </c>
      <c r="IZ20" s="12">
        <v>0</v>
      </c>
      <c r="JA20" s="12">
        <v>0</v>
      </c>
      <c r="JB20" s="24">
        <v>2.0400000000000001E-2</v>
      </c>
      <c r="JC20" s="12">
        <v>9.7000000000000003E-3</v>
      </c>
      <c r="JD20" s="24">
        <v>2.1899999999999999E-2</v>
      </c>
      <c r="JE20" s="12">
        <v>0</v>
      </c>
      <c r="JF20" s="24">
        <v>0</v>
      </c>
      <c r="JG20" s="24">
        <v>4.8899999999999999E-2</v>
      </c>
      <c r="JH20" s="24">
        <v>4.9099999999999998E-2</v>
      </c>
      <c r="JI20" s="12">
        <v>0</v>
      </c>
      <c r="JJ20" s="12">
        <v>0</v>
      </c>
      <c r="JK20" s="12">
        <v>0</v>
      </c>
      <c r="JL20" s="24">
        <v>0</v>
      </c>
    </row>
    <row r="21" spans="1:275" ht="24.2" customHeight="1" thickBot="1" x14ac:dyDescent="0.25">
      <c r="A21" s="11" t="s">
        <v>35</v>
      </c>
      <c r="B21" s="38" t="s">
        <v>27</v>
      </c>
      <c r="C21" s="35" t="s">
        <v>24</v>
      </c>
      <c r="D21" s="24">
        <v>3.8800000000000001E-2</v>
      </c>
      <c r="E21" s="24">
        <v>3.2099999999999997E-2</v>
      </c>
      <c r="F21" s="24">
        <v>4.1000000000000002E-2</v>
      </c>
      <c r="G21" s="24">
        <v>4.3099999999999999E-2</v>
      </c>
      <c r="H21" s="24">
        <v>3.9E-2</v>
      </c>
      <c r="I21" s="24">
        <v>2.64E-2</v>
      </c>
      <c r="J21" s="24">
        <v>0</v>
      </c>
      <c r="K21" s="24">
        <v>4.3099999999999999E-2</v>
      </c>
      <c r="L21" s="24">
        <v>0</v>
      </c>
      <c r="M21" s="24">
        <v>4.2700000000000002E-2</v>
      </c>
      <c r="N21" s="24">
        <v>4.3099999999999999E-2</v>
      </c>
      <c r="O21" s="24">
        <v>3.9E-2</v>
      </c>
      <c r="P21" s="24">
        <v>4.3799999999999999E-2</v>
      </c>
      <c r="Q21" s="24">
        <v>3.9100000000000003E-2</v>
      </c>
      <c r="R21" s="24">
        <v>0</v>
      </c>
      <c r="S21" s="24">
        <v>0</v>
      </c>
      <c r="T21" s="24">
        <v>8.3199999999999996E-2</v>
      </c>
      <c r="U21" s="24">
        <v>0</v>
      </c>
      <c r="V21" s="12">
        <v>0</v>
      </c>
      <c r="W21" s="12">
        <v>0</v>
      </c>
      <c r="X21" s="24">
        <v>0</v>
      </c>
      <c r="Y21" s="24">
        <v>5.11E-2</v>
      </c>
      <c r="Z21" s="24">
        <v>4.7800000000000002E-2</v>
      </c>
      <c r="AA21" s="24">
        <v>0</v>
      </c>
      <c r="AB21" s="24">
        <v>0</v>
      </c>
      <c r="AC21" s="24">
        <v>1.2699999999999999E-2</v>
      </c>
      <c r="AD21" s="12">
        <v>0</v>
      </c>
      <c r="AE21" s="24">
        <v>2.5399999999999999E-2</v>
      </c>
      <c r="AF21" s="24">
        <v>1.2200000000000001E-2</v>
      </c>
      <c r="AG21" s="24">
        <v>0.10580000000000001</v>
      </c>
      <c r="AH21" s="24">
        <v>0</v>
      </c>
      <c r="AI21" s="24">
        <v>1.24E-2</v>
      </c>
      <c r="AJ21" s="24">
        <v>5.9400000000000001E-2</v>
      </c>
      <c r="AK21" s="24">
        <v>1.4200000000000001E-2</v>
      </c>
      <c r="AL21" s="24">
        <v>4.3900000000000002E-2</v>
      </c>
      <c r="AM21" s="24">
        <v>3.9199999999999999E-2</v>
      </c>
      <c r="AN21" s="24">
        <v>6.1499999999999999E-2</v>
      </c>
      <c r="AO21" s="24">
        <v>5.1200000000000002E-2</v>
      </c>
      <c r="AP21" s="24">
        <v>3.2800000000000003E-2</v>
      </c>
      <c r="AQ21" s="24">
        <v>1.5599999999999999E-2</v>
      </c>
      <c r="AR21" s="24">
        <v>2.46E-2</v>
      </c>
      <c r="AS21" s="24">
        <v>6.4899999999999999E-2</v>
      </c>
      <c r="AT21" s="24">
        <v>5.7000000000000002E-2</v>
      </c>
      <c r="AU21" s="24">
        <v>4.5400000000000003E-2</v>
      </c>
      <c r="AV21" s="24">
        <v>2.81E-2</v>
      </c>
      <c r="AW21" s="24">
        <v>1.5100000000000001E-2</v>
      </c>
      <c r="AX21" s="24">
        <v>3.2199999999999999E-2</v>
      </c>
      <c r="AY21" s="24">
        <v>3.0099999999999998E-2</v>
      </c>
      <c r="AZ21" s="24">
        <v>3.4099999999999998E-2</v>
      </c>
      <c r="BA21" s="24">
        <v>3.1300000000000001E-2</v>
      </c>
      <c r="BB21" s="24">
        <v>2.9499999999999998E-2</v>
      </c>
      <c r="BC21" s="24">
        <v>2.9899999999999999E-2</v>
      </c>
      <c r="BD21" s="24">
        <v>0</v>
      </c>
      <c r="BE21" s="24">
        <v>0</v>
      </c>
      <c r="BF21" s="24">
        <v>2.3199999999999998E-2</v>
      </c>
      <c r="BG21" s="24">
        <v>2.3900000000000001E-2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12">
        <v>0</v>
      </c>
      <c r="BO21" s="12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4.8800000000000003E-2</v>
      </c>
      <c r="BU21" s="24">
        <v>0</v>
      </c>
      <c r="BV21" s="24">
        <v>0</v>
      </c>
      <c r="BW21" s="24">
        <v>4.2900000000000001E-2</v>
      </c>
      <c r="BX21" s="24">
        <v>4.3099999999999999E-2</v>
      </c>
      <c r="BY21" s="24">
        <v>4.2799999999999998E-2</v>
      </c>
      <c r="BZ21" s="24">
        <v>2.64E-2</v>
      </c>
      <c r="CA21" s="24">
        <v>2.0199999999999999E-2</v>
      </c>
      <c r="CB21" s="24">
        <v>2.2800000000000001E-2</v>
      </c>
      <c r="CC21" s="24">
        <v>3.6499999999999998E-2</v>
      </c>
      <c r="CD21" s="24">
        <v>3.3799999999999997E-2</v>
      </c>
      <c r="CE21" s="12">
        <v>0</v>
      </c>
      <c r="CF21" s="24">
        <v>1.5900000000000001E-2</v>
      </c>
      <c r="CG21" s="24">
        <v>0</v>
      </c>
      <c r="CH21" s="24">
        <v>0</v>
      </c>
      <c r="CI21" s="12">
        <v>0</v>
      </c>
      <c r="CJ21" s="12">
        <v>0</v>
      </c>
      <c r="CK21" s="24">
        <v>3.2099999999999997E-2</v>
      </c>
      <c r="CL21" s="12">
        <v>0</v>
      </c>
      <c r="CM21" s="12">
        <v>0</v>
      </c>
      <c r="CN21" s="12">
        <v>0</v>
      </c>
      <c r="CO21" s="12">
        <v>0</v>
      </c>
      <c r="CP21" s="24">
        <v>0</v>
      </c>
      <c r="CQ21" s="24">
        <v>3.5700000000000003E-2</v>
      </c>
      <c r="CR21" s="24">
        <v>3.09E-2</v>
      </c>
      <c r="CS21" s="24">
        <v>3.5999999999999999E-3</v>
      </c>
      <c r="CT21" s="24">
        <v>2.2599999999999999E-2</v>
      </c>
      <c r="CU21" s="24">
        <v>5.3499999999999999E-2</v>
      </c>
      <c r="CV21" s="24">
        <v>5.8599999999999999E-2</v>
      </c>
      <c r="CW21" s="24">
        <v>2.9899999999999999E-2</v>
      </c>
      <c r="CX21" s="24">
        <v>3.0700000000000002E-2</v>
      </c>
      <c r="CY21" s="24">
        <v>3.2300000000000002E-2</v>
      </c>
      <c r="CZ21" s="24">
        <v>3.2399999999999998E-2</v>
      </c>
      <c r="DA21" s="24">
        <v>2.8500000000000001E-2</v>
      </c>
      <c r="DB21" s="24">
        <v>2.9499999999999998E-2</v>
      </c>
      <c r="DC21" s="24">
        <v>1.5100000000000001E-2</v>
      </c>
      <c r="DD21" s="24">
        <v>1.4999999999999999E-2</v>
      </c>
      <c r="DE21" s="24">
        <v>3.0099999999999998E-2</v>
      </c>
      <c r="DF21" s="24">
        <v>1.49E-2</v>
      </c>
      <c r="DG21" s="12">
        <v>0</v>
      </c>
      <c r="DH21" s="12">
        <v>0</v>
      </c>
      <c r="DI21" s="12">
        <v>0</v>
      </c>
      <c r="DJ21" s="12">
        <v>0</v>
      </c>
      <c r="DK21" s="24">
        <v>4.2099999999999999E-2</v>
      </c>
      <c r="DL21" s="24">
        <v>4.36E-2</v>
      </c>
      <c r="DM21" s="24">
        <v>0</v>
      </c>
      <c r="DN21" s="24">
        <v>4.87E-2</v>
      </c>
      <c r="DO21" s="24">
        <v>4.36E-2</v>
      </c>
      <c r="DP21" s="24">
        <v>2.3E-2</v>
      </c>
      <c r="DQ21" s="24">
        <v>6.7000000000000002E-3</v>
      </c>
      <c r="DR21" s="24">
        <v>9.3399999999999997E-2</v>
      </c>
      <c r="DS21" s="24">
        <v>7.1400000000000005E-2</v>
      </c>
      <c r="DT21" s="24">
        <v>5.9299999999999999E-2</v>
      </c>
      <c r="DU21" s="24">
        <v>2.3099999999999999E-2</v>
      </c>
      <c r="DV21" s="24">
        <v>5.62E-2</v>
      </c>
      <c r="DW21" s="24">
        <v>2.4199999999999999E-2</v>
      </c>
      <c r="DX21" s="24">
        <v>2.3699999999999999E-2</v>
      </c>
      <c r="DY21" s="24">
        <v>1.6299999999999999E-2</v>
      </c>
      <c r="DZ21" s="24">
        <v>2.3699999999999999E-2</v>
      </c>
      <c r="EA21" s="24">
        <v>0</v>
      </c>
      <c r="EB21" s="24">
        <v>4.1999999999999997E-3</v>
      </c>
      <c r="EC21" s="24">
        <v>2.1999999999999999E-2</v>
      </c>
      <c r="ED21" s="24">
        <v>4.02E-2</v>
      </c>
      <c r="EE21" s="24">
        <v>8.7400000000000005E-2</v>
      </c>
      <c r="EF21" s="24">
        <v>0.04</v>
      </c>
      <c r="EG21" s="24">
        <v>4.24E-2</v>
      </c>
      <c r="EH21" s="24">
        <v>8.5000000000000006E-2</v>
      </c>
      <c r="EI21" s="24">
        <v>5.1200000000000002E-2</v>
      </c>
      <c r="EJ21" s="24">
        <v>0</v>
      </c>
      <c r="EK21" s="24">
        <v>5.11E-2</v>
      </c>
      <c r="EL21" s="24">
        <v>5.7000000000000002E-2</v>
      </c>
      <c r="EM21" s="24">
        <v>5.91E-2</v>
      </c>
      <c r="EN21" s="24">
        <v>1.35E-2</v>
      </c>
      <c r="EO21" s="24">
        <v>1.7899999999999999E-2</v>
      </c>
      <c r="EP21" s="24">
        <v>5.0799999999999998E-2</v>
      </c>
      <c r="EQ21" s="24">
        <v>1.6299999999999999E-2</v>
      </c>
      <c r="ER21" s="24">
        <v>2.46E-2</v>
      </c>
      <c r="ES21" s="24">
        <v>0</v>
      </c>
      <c r="ET21" s="24">
        <v>3.3099999999999997E-2</v>
      </c>
      <c r="EU21" s="24">
        <v>1.5299999999999999E-2</v>
      </c>
      <c r="EV21" s="24">
        <v>0</v>
      </c>
      <c r="EW21" s="24">
        <v>1.66E-2</v>
      </c>
      <c r="EX21" s="24">
        <v>4.1799999999999997E-2</v>
      </c>
      <c r="EY21" s="24">
        <v>2.64E-2</v>
      </c>
      <c r="EZ21" s="24">
        <v>1.78E-2</v>
      </c>
      <c r="FA21" s="24">
        <v>1.8800000000000001E-2</v>
      </c>
      <c r="FB21" s="24">
        <v>2.8199999999999999E-2</v>
      </c>
      <c r="FC21" s="24">
        <v>5.3199999999999997E-2</v>
      </c>
      <c r="FD21" s="24">
        <v>2.7E-2</v>
      </c>
      <c r="FE21" s="24">
        <v>3.1399999999999997E-2</v>
      </c>
      <c r="FF21" s="24">
        <v>2.6499999999999999E-2</v>
      </c>
      <c r="FG21" s="24">
        <v>6.1400000000000003E-2</v>
      </c>
      <c r="FH21" s="24">
        <v>0</v>
      </c>
      <c r="FI21" s="24">
        <v>0</v>
      </c>
      <c r="FJ21" s="24">
        <v>0</v>
      </c>
      <c r="FK21" s="24">
        <v>0</v>
      </c>
      <c r="FL21" s="24">
        <v>0</v>
      </c>
      <c r="FM21" s="12">
        <v>0</v>
      </c>
      <c r="FN21" s="12">
        <v>0</v>
      </c>
      <c r="FO21" s="12">
        <v>0</v>
      </c>
      <c r="FP21" s="12">
        <v>0</v>
      </c>
      <c r="FQ21" s="12">
        <v>0</v>
      </c>
      <c r="FR21" s="24">
        <v>3.8100000000000002E-2</v>
      </c>
      <c r="FS21" s="24">
        <v>2.8500000000000001E-2</v>
      </c>
      <c r="FT21" s="24">
        <v>3.7499999999999999E-2</v>
      </c>
      <c r="FU21" s="24">
        <v>0</v>
      </c>
      <c r="FV21" s="24">
        <v>4.6300000000000001E-2</v>
      </c>
      <c r="FW21" s="24">
        <v>3.6700000000000003E-2</v>
      </c>
      <c r="FX21" s="24">
        <v>0</v>
      </c>
      <c r="FY21" s="24">
        <v>3.2500000000000001E-2</v>
      </c>
      <c r="FZ21" s="24">
        <v>4.4400000000000002E-2</v>
      </c>
      <c r="GA21" s="24">
        <v>3.5400000000000001E-2</v>
      </c>
      <c r="GB21" s="24">
        <v>3.9399999999999998E-2</v>
      </c>
      <c r="GC21" s="24">
        <v>3.7100000000000001E-2</v>
      </c>
      <c r="GD21" s="24">
        <v>3.7699999999999997E-2</v>
      </c>
      <c r="GE21" s="24">
        <v>2.7099999999999999E-2</v>
      </c>
      <c r="GF21" s="24">
        <v>3.61E-2</v>
      </c>
      <c r="GG21" s="24">
        <v>0</v>
      </c>
      <c r="GH21" s="24">
        <v>4.9500000000000002E-2</v>
      </c>
      <c r="GI21" s="24">
        <v>2.7E-2</v>
      </c>
      <c r="GJ21" s="24">
        <v>7.6899999999999996E-2</v>
      </c>
      <c r="GK21" s="24">
        <v>1.78E-2</v>
      </c>
      <c r="GL21" s="24">
        <v>3.2500000000000001E-2</v>
      </c>
      <c r="GM21" s="24">
        <v>4.5699999999999998E-2</v>
      </c>
      <c r="GN21" s="24">
        <v>7.5300000000000006E-2</v>
      </c>
      <c r="GO21" s="24">
        <v>0</v>
      </c>
      <c r="GP21" s="24">
        <v>3.8100000000000002E-2</v>
      </c>
      <c r="GQ21" s="24">
        <v>4.1799999999999997E-2</v>
      </c>
      <c r="GR21" s="24">
        <v>0</v>
      </c>
      <c r="GS21" s="24">
        <v>0</v>
      </c>
      <c r="GT21" s="24">
        <v>5.4199999999999998E-2</v>
      </c>
      <c r="GU21" s="24">
        <v>5.3199999999999997E-2</v>
      </c>
      <c r="GV21" s="24">
        <v>3.7900000000000003E-2</v>
      </c>
      <c r="GW21" s="24">
        <v>3.7999999999999999E-2</v>
      </c>
      <c r="GX21" s="24">
        <v>4.36E-2</v>
      </c>
      <c r="GY21" s="24">
        <v>3.8300000000000001E-2</v>
      </c>
      <c r="GZ21" s="24">
        <v>4.4999999999999998E-2</v>
      </c>
      <c r="HA21" s="24">
        <v>4.3799999999999999E-2</v>
      </c>
      <c r="HB21" s="24">
        <v>6.8999999999999999E-3</v>
      </c>
      <c r="HC21" s="12">
        <v>0</v>
      </c>
      <c r="HD21" s="12">
        <v>0</v>
      </c>
      <c r="HE21" s="12">
        <v>0</v>
      </c>
      <c r="HF21" s="12">
        <v>0</v>
      </c>
      <c r="HG21" s="12">
        <v>0</v>
      </c>
      <c r="HH21" s="12">
        <v>0</v>
      </c>
      <c r="HI21" s="12">
        <v>0</v>
      </c>
      <c r="HJ21" s="12">
        <v>0</v>
      </c>
      <c r="HK21" s="12">
        <v>0</v>
      </c>
      <c r="HL21" s="12">
        <v>0</v>
      </c>
      <c r="HM21" s="12">
        <v>0</v>
      </c>
      <c r="HN21" s="12">
        <v>0</v>
      </c>
      <c r="HO21" s="24">
        <v>0</v>
      </c>
      <c r="HP21" s="12">
        <v>0</v>
      </c>
      <c r="HQ21" s="12">
        <v>0</v>
      </c>
      <c r="HR21" s="12">
        <v>0</v>
      </c>
      <c r="HS21" s="12">
        <v>0</v>
      </c>
      <c r="HT21" s="12">
        <v>0</v>
      </c>
      <c r="HU21" s="12">
        <v>0</v>
      </c>
      <c r="HV21" s="24">
        <v>2.86E-2</v>
      </c>
      <c r="HW21" s="24">
        <v>2.75E-2</v>
      </c>
      <c r="HX21" s="24">
        <v>2.92E-2</v>
      </c>
      <c r="HY21" s="24">
        <v>9.7999999999999997E-3</v>
      </c>
      <c r="HZ21" s="24">
        <v>2.3300000000000001E-2</v>
      </c>
      <c r="IA21" s="24">
        <v>0</v>
      </c>
      <c r="IB21" s="12">
        <v>0</v>
      </c>
      <c r="IC21" s="12">
        <v>0</v>
      </c>
      <c r="ID21" s="12">
        <v>0</v>
      </c>
      <c r="IE21" s="12">
        <v>0</v>
      </c>
      <c r="IF21" s="12">
        <v>0</v>
      </c>
      <c r="IG21" s="24">
        <v>2.0400000000000001E-2</v>
      </c>
      <c r="IH21" s="24">
        <v>1.6899999999999998E-2</v>
      </c>
      <c r="II21" s="24">
        <v>3.15E-2</v>
      </c>
      <c r="IJ21" s="24">
        <v>0</v>
      </c>
      <c r="IK21" s="24">
        <v>4.7800000000000002E-2</v>
      </c>
      <c r="IL21" s="24">
        <v>3.8600000000000002E-2</v>
      </c>
      <c r="IM21" s="24">
        <v>4.9299999999999997E-2</v>
      </c>
      <c r="IN21" s="24">
        <v>5.4600000000000003E-2</v>
      </c>
      <c r="IO21" s="24">
        <v>0</v>
      </c>
      <c r="IP21" s="24">
        <v>0</v>
      </c>
      <c r="IQ21" s="24">
        <v>0</v>
      </c>
      <c r="IR21" s="24">
        <v>0</v>
      </c>
      <c r="IS21" s="24">
        <v>2.9000000000000001E-2</v>
      </c>
      <c r="IT21" s="24">
        <v>3.2399999999999998E-2</v>
      </c>
      <c r="IU21" s="24">
        <v>3.3399999999999999E-2</v>
      </c>
      <c r="IV21" s="24">
        <v>1.8200000000000001E-2</v>
      </c>
      <c r="IW21" s="24">
        <v>2.98E-2</v>
      </c>
      <c r="IX21" s="12">
        <v>0</v>
      </c>
      <c r="IY21" s="12">
        <v>0</v>
      </c>
      <c r="IZ21" s="12">
        <v>0</v>
      </c>
      <c r="JA21" s="12">
        <v>0</v>
      </c>
      <c r="JB21" s="24">
        <v>1.8800000000000001E-2</v>
      </c>
      <c r="JC21" s="12">
        <v>8.8999999999999999E-3</v>
      </c>
      <c r="JD21" s="24">
        <v>2.0199999999999999E-2</v>
      </c>
      <c r="JE21" s="12">
        <v>0</v>
      </c>
      <c r="JF21" s="24">
        <v>0</v>
      </c>
      <c r="JG21" s="24">
        <v>4.5100000000000001E-2</v>
      </c>
      <c r="JH21" s="24">
        <v>4.53E-2</v>
      </c>
      <c r="JI21" s="12">
        <v>0</v>
      </c>
      <c r="JJ21" s="12">
        <v>0</v>
      </c>
      <c r="JK21" s="12">
        <v>0</v>
      </c>
      <c r="JL21" s="24">
        <v>0</v>
      </c>
    </row>
    <row r="22" spans="1:275" ht="24.2" customHeight="1" thickBot="1" x14ac:dyDescent="0.25">
      <c r="A22" s="14" t="s">
        <v>36</v>
      </c>
      <c r="B22" s="38" t="s">
        <v>27</v>
      </c>
      <c r="C22" s="35" t="s">
        <v>24</v>
      </c>
      <c r="D22" s="24">
        <v>8.3299999999999999E-2</v>
      </c>
      <c r="E22" s="24">
        <v>0.12509999999999999</v>
      </c>
      <c r="F22" s="24">
        <v>8.8800000000000004E-2</v>
      </c>
      <c r="G22" s="24">
        <v>8.2500000000000004E-2</v>
      </c>
      <c r="H22" s="24">
        <v>8.3799999999999999E-2</v>
      </c>
      <c r="I22" s="24">
        <v>0.1426</v>
      </c>
      <c r="J22" s="24">
        <v>0.1421</v>
      </c>
      <c r="K22" s="24">
        <v>8.2699999999999996E-2</v>
      </c>
      <c r="L22" s="24">
        <v>0.12870000000000001</v>
      </c>
      <c r="M22" s="24">
        <v>8.2500000000000004E-2</v>
      </c>
      <c r="N22" s="24">
        <v>8.2600000000000007E-2</v>
      </c>
      <c r="O22" s="24">
        <v>8.2699999999999996E-2</v>
      </c>
      <c r="P22" s="24">
        <v>0.12590000000000001</v>
      </c>
      <c r="Q22" s="24">
        <v>8.2900000000000001E-2</v>
      </c>
      <c r="R22" s="24">
        <v>0.11210000000000001</v>
      </c>
      <c r="S22" s="24">
        <v>0.11269999999999999</v>
      </c>
      <c r="T22" s="24">
        <v>0.11269999999999999</v>
      </c>
      <c r="U22" s="24">
        <v>0.1115</v>
      </c>
      <c r="V22" s="12">
        <v>6.8500000000000005E-2</v>
      </c>
      <c r="W22" s="12">
        <v>9.7000000000000003E-2</v>
      </c>
      <c r="X22" s="24">
        <v>0.12889999999999999</v>
      </c>
      <c r="Y22" s="24">
        <v>0.1033</v>
      </c>
      <c r="Z22" s="24">
        <v>0.12620000000000001</v>
      </c>
      <c r="AA22" s="24">
        <v>0.1421</v>
      </c>
      <c r="AB22" s="24">
        <v>0.14269999999999999</v>
      </c>
      <c r="AC22" s="24">
        <v>0.1048</v>
      </c>
      <c r="AD22" s="12">
        <v>0.14380000000000001</v>
      </c>
      <c r="AE22" s="24">
        <v>0.11169999999999999</v>
      </c>
      <c r="AF22" s="24">
        <v>9.8799999999999999E-2</v>
      </c>
      <c r="AG22" s="24">
        <v>0.113</v>
      </c>
      <c r="AH22" s="24">
        <v>0.1948</v>
      </c>
      <c r="AI22" s="24">
        <v>0.1023</v>
      </c>
      <c r="AJ22" s="24">
        <v>0.1159</v>
      </c>
      <c r="AK22" s="24">
        <v>0.1002</v>
      </c>
      <c r="AL22" s="24">
        <v>0.10050000000000001</v>
      </c>
      <c r="AM22" s="24">
        <v>0.1135</v>
      </c>
      <c r="AN22" s="24">
        <v>0.14480000000000001</v>
      </c>
      <c r="AO22" s="24">
        <v>0.13100000000000001</v>
      </c>
      <c r="AP22" s="24">
        <v>0.1075</v>
      </c>
      <c r="AQ22" s="24">
        <v>0.1096</v>
      </c>
      <c r="AR22" s="24">
        <v>0.1474</v>
      </c>
      <c r="AS22" s="24">
        <v>0.1062</v>
      </c>
      <c r="AT22" s="24">
        <v>9.7500000000000003E-2</v>
      </c>
      <c r="AU22" s="24">
        <v>9.8699999999999996E-2</v>
      </c>
      <c r="AV22" s="24">
        <v>8.2400000000000001E-2</v>
      </c>
      <c r="AW22" s="24">
        <v>7.1099999999999997E-2</v>
      </c>
      <c r="AX22" s="24">
        <v>0.1202</v>
      </c>
      <c r="AY22" s="24">
        <v>8.8300000000000003E-2</v>
      </c>
      <c r="AZ22" s="24">
        <v>8.2199999999999995E-2</v>
      </c>
      <c r="BA22" s="24">
        <v>8.8800000000000004E-2</v>
      </c>
      <c r="BB22" s="24">
        <v>8.0799999999999997E-2</v>
      </c>
      <c r="BC22" s="24">
        <v>8.1000000000000003E-2</v>
      </c>
      <c r="BD22" s="24">
        <v>0.14460000000000001</v>
      </c>
      <c r="BE22" s="24">
        <v>0.15240000000000001</v>
      </c>
      <c r="BF22" s="24">
        <v>0.1091</v>
      </c>
      <c r="BG22" s="24">
        <v>0.1144</v>
      </c>
      <c r="BH22" s="24">
        <v>0.1295</v>
      </c>
      <c r="BI22" s="24">
        <v>0.1411</v>
      </c>
      <c r="BJ22" s="24">
        <v>0.1285</v>
      </c>
      <c r="BK22" s="24">
        <v>0.1298</v>
      </c>
      <c r="BL22" s="24">
        <v>0.14069999999999999</v>
      </c>
      <c r="BM22" s="24">
        <v>8.0699999999999994E-2</v>
      </c>
      <c r="BN22" s="12">
        <v>8.2000000000000003E-2</v>
      </c>
      <c r="BO22" s="12">
        <v>0.11509999999999999</v>
      </c>
      <c r="BP22" s="24">
        <v>0.1482</v>
      </c>
      <c r="BQ22" s="24">
        <v>0.13719999999999999</v>
      </c>
      <c r="BR22" s="24">
        <v>0.14169999999999999</v>
      </c>
      <c r="BS22" s="24">
        <v>0.12720000000000001</v>
      </c>
      <c r="BT22" s="24">
        <v>0.14030000000000001</v>
      </c>
      <c r="BU22" s="24">
        <v>0.1497</v>
      </c>
      <c r="BV22" s="24">
        <v>0.14599999999999999</v>
      </c>
      <c r="BW22" s="24">
        <v>8.2799999999999999E-2</v>
      </c>
      <c r="BX22" s="24">
        <v>8.3199999999999996E-2</v>
      </c>
      <c r="BY22" s="24">
        <v>8.2600000000000007E-2</v>
      </c>
      <c r="BZ22" s="24">
        <v>0.11700000000000001</v>
      </c>
      <c r="CA22" s="24">
        <v>0.1142</v>
      </c>
      <c r="CB22" s="24">
        <v>0.1135</v>
      </c>
      <c r="CC22" s="24">
        <v>0.10780000000000001</v>
      </c>
      <c r="CD22" s="24">
        <v>9.2600000000000002E-2</v>
      </c>
      <c r="CE22" s="12">
        <v>8.72E-2</v>
      </c>
      <c r="CF22" s="24">
        <v>9.7500000000000003E-2</v>
      </c>
      <c r="CG22" s="24">
        <v>0.1464</v>
      </c>
      <c r="CH22" s="24">
        <v>0.14549999999999999</v>
      </c>
      <c r="CI22" s="12">
        <v>0.1258</v>
      </c>
      <c r="CJ22" s="12">
        <v>0.1502</v>
      </c>
      <c r="CK22" s="24">
        <v>0.1008</v>
      </c>
      <c r="CL22" s="12">
        <v>0.12670000000000001</v>
      </c>
      <c r="CM22" s="12">
        <v>0.13869999999999999</v>
      </c>
      <c r="CN22" s="12">
        <v>0.28739999999999999</v>
      </c>
      <c r="CO22" s="12">
        <v>0.1487</v>
      </c>
      <c r="CP22" s="24">
        <v>0.14940000000000001</v>
      </c>
      <c r="CQ22" s="24">
        <v>9.8900000000000002E-2</v>
      </c>
      <c r="CR22" s="24">
        <v>8.3699999999999997E-2</v>
      </c>
      <c r="CS22" s="24">
        <v>9.7900000000000001E-2</v>
      </c>
      <c r="CT22" s="24">
        <v>0.1268</v>
      </c>
      <c r="CU22" s="24">
        <v>0.10539999999999999</v>
      </c>
      <c r="CV22" s="24">
        <v>0.1229</v>
      </c>
      <c r="CW22" s="24">
        <v>8.7499999999999994E-2</v>
      </c>
      <c r="CX22" s="24">
        <v>0.1273</v>
      </c>
      <c r="CY22" s="24">
        <v>0.12820000000000001</v>
      </c>
      <c r="CZ22" s="24">
        <v>0.1401</v>
      </c>
      <c r="DA22" s="24">
        <v>8.3599999999999994E-2</v>
      </c>
      <c r="DB22" s="24">
        <v>8.0799999999999997E-2</v>
      </c>
      <c r="DC22" s="24">
        <v>7.1199999999999999E-2</v>
      </c>
      <c r="DD22" s="24">
        <v>7.0800000000000002E-2</v>
      </c>
      <c r="DE22" s="24">
        <v>8.0399999999999999E-2</v>
      </c>
      <c r="DF22" s="24">
        <v>7.0400000000000004E-2</v>
      </c>
      <c r="DG22" s="12">
        <v>0.13930000000000001</v>
      </c>
      <c r="DH22" s="12">
        <v>0.35049999999999998</v>
      </c>
      <c r="DI22" s="12">
        <v>0.17319999999999999</v>
      </c>
      <c r="DJ22" s="12">
        <v>0.1749</v>
      </c>
      <c r="DK22" s="24">
        <v>0.1406</v>
      </c>
      <c r="DL22" s="24">
        <v>0.12529999999999999</v>
      </c>
      <c r="DM22" s="24">
        <v>0.1283</v>
      </c>
      <c r="DN22" s="24">
        <v>0.1401</v>
      </c>
      <c r="DO22" s="24">
        <v>0.1061</v>
      </c>
      <c r="DP22" s="24">
        <v>0.10639999999999999</v>
      </c>
      <c r="DQ22" s="24">
        <v>0.10539999999999999</v>
      </c>
      <c r="DR22" s="24">
        <v>0.13270000000000001</v>
      </c>
      <c r="DS22" s="24">
        <v>0.1062</v>
      </c>
      <c r="DT22" s="24">
        <v>0.11169999999999999</v>
      </c>
      <c r="DU22" s="24">
        <v>0.1089</v>
      </c>
      <c r="DV22" s="24">
        <v>0.1153</v>
      </c>
      <c r="DW22" s="24">
        <v>0.11360000000000001</v>
      </c>
      <c r="DX22" s="24">
        <v>0.12529999999999999</v>
      </c>
      <c r="DY22" s="24">
        <v>0.1</v>
      </c>
      <c r="DZ22" s="24">
        <v>0.1033</v>
      </c>
      <c r="EA22" s="24">
        <v>0.14130000000000001</v>
      </c>
      <c r="EB22" s="24">
        <v>0.1076</v>
      </c>
      <c r="EC22" s="24">
        <v>0.13400000000000001</v>
      </c>
      <c r="ED22" s="24">
        <v>0.13</v>
      </c>
      <c r="EE22" s="24">
        <v>0.15079999999999999</v>
      </c>
      <c r="EF22" s="24">
        <v>9.4E-2</v>
      </c>
      <c r="EG22" s="24">
        <v>7.8299999999999995E-2</v>
      </c>
      <c r="EH22" s="24">
        <v>0.15129999999999999</v>
      </c>
      <c r="EI22" s="24">
        <v>8.7800000000000003E-2</v>
      </c>
      <c r="EJ22" s="24">
        <v>0.1525</v>
      </c>
      <c r="EK22" s="24">
        <v>8.7499999999999994E-2</v>
      </c>
      <c r="EL22" s="24">
        <v>0.1537</v>
      </c>
      <c r="EM22" s="24">
        <v>8.6499999999999994E-2</v>
      </c>
      <c r="EN22" s="24">
        <v>0.14269999999999999</v>
      </c>
      <c r="EO22" s="24">
        <v>9.9699999999999997E-2</v>
      </c>
      <c r="EP22" s="24">
        <v>0.12839999999999999</v>
      </c>
      <c r="EQ22" s="24">
        <v>6.2700000000000006E-2</v>
      </c>
      <c r="ER22" s="24">
        <v>2.6499999999999999E-2</v>
      </c>
      <c r="ES22" s="24">
        <v>1.46E-2</v>
      </c>
      <c r="ET22" s="24">
        <v>0.13719999999999999</v>
      </c>
      <c r="EU22" s="24">
        <v>4.0800000000000003E-2</v>
      </c>
      <c r="EV22" s="24">
        <v>0.1439</v>
      </c>
      <c r="EW22" s="24">
        <v>0.1696</v>
      </c>
      <c r="EX22" s="24">
        <v>0.14990000000000001</v>
      </c>
      <c r="EY22" s="24">
        <v>6.3200000000000006E-2</v>
      </c>
      <c r="EZ22" s="24">
        <v>6.4100000000000004E-2</v>
      </c>
      <c r="FA22" s="24">
        <v>7.0300000000000001E-2</v>
      </c>
      <c r="FB22" s="24">
        <v>0.12559999999999999</v>
      </c>
      <c r="FC22" s="24">
        <v>7.0099999999999996E-2</v>
      </c>
      <c r="FD22" s="24">
        <v>0.107</v>
      </c>
      <c r="FE22" s="24">
        <v>9.4899999999999998E-2</v>
      </c>
      <c r="FF22" s="24">
        <v>0.12039999999999999</v>
      </c>
      <c r="FG22" s="24">
        <v>9.6100000000000005E-2</v>
      </c>
      <c r="FH22" s="24">
        <v>0.13100000000000001</v>
      </c>
      <c r="FI22" s="24">
        <v>0.1278</v>
      </c>
      <c r="FJ22" s="24">
        <v>0.12759999999999999</v>
      </c>
      <c r="FK22" s="24">
        <v>0.13150000000000001</v>
      </c>
      <c r="FL22" s="24">
        <v>0.15790000000000001</v>
      </c>
      <c r="FM22" s="12">
        <v>0.1095</v>
      </c>
      <c r="FN22" s="12">
        <v>0.08</v>
      </c>
      <c r="FO22" s="12">
        <v>6.9199999999999998E-2</v>
      </c>
      <c r="FP22" s="12">
        <v>9.3799999999999994E-2</v>
      </c>
      <c r="FQ22" s="12">
        <v>9.8799999999999999E-2</v>
      </c>
      <c r="FR22" s="24">
        <v>9.6600000000000005E-2</v>
      </c>
      <c r="FS22" s="24">
        <v>9.7799999999999998E-2</v>
      </c>
      <c r="FT22" s="24">
        <v>9.8599999999999993E-2</v>
      </c>
      <c r="FU22" s="24">
        <v>0.1449</v>
      </c>
      <c r="FV22" s="24">
        <v>0.1022</v>
      </c>
      <c r="FW22" s="24">
        <v>0.15279999999999999</v>
      </c>
      <c r="FX22" s="24">
        <v>0.12839999999999999</v>
      </c>
      <c r="FY22" s="24">
        <v>9.8100000000000007E-2</v>
      </c>
      <c r="FZ22" s="24">
        <v>4.65E-2</v>
      </c>
      <c r="GA22" s="24">
        <v>4.5600000000000002E-2</v>
      </c>
      <c r="GB22" s="24">
        <v>9.8100000000000007E-2</v>
      </c>
      <c r="GC22" s="24">
        <v>4.6199999999999998E-2</v>
      </c>
      <c r="GD22" s="24">
        <v>4.6199999999999998E-2</v>
      </c>
      <c r="GE22" s="24">
        <v>0.1135</v>
      </c>
      <c r="GF22" s="24">
        <v>0.10489999999999999</v>
      </c>
      <c r="GG22" s="24">
        <v>0.107</v>
      </c>
      <c r="GH22" s="24">
        <v>0.112</v>
      </c>
      <c r="GI22" s="24">
        <v>0.1024</v>
      </c>
      <c r="GJ22" s="24">
        <v>0.1157</v>
      </c>
      <c r="GK22" s="24">
        <v>0.1144</v>
      </c>
      <c r="GL22" s="24">
        <v>0.1071</v>
      </c>
      <c r="GM22" s="24">
        <v>0.1172</v>
      </c>
      <c r="GN22" s="24">
        <v>0.1198</v>
      </c>
      <c r="GO22" s="24">
        <v>0.1157</v>
      </c>
      <c r="GP22" s="24">
        <v>0.107</v>
      </c>
      <c r="GQ22" s="24">
        <v>6.1600000000000002E-2</v>
      </c>
      <c r="GR22" s="24">
        <v>6.2100000000000002E-2</v>
      </c>
      <c r="GS22" s="24">
        <v>6.4600000000000005E-2</v>
      </c>
      <c r="GT22" s="24">
        <v>6.3600000000000004E-2</v>
      </c>
      <c r="GU22" s="24">
        <v>0.13639999999999999</v>
      </c>
      <c r="GV22" s="24">
        <v>8.2600000000000007E-2</v>
      </c>
      <c r="GW22" s="24">
        <v>8.2799999999999999E-2</v>
      </c>
      <c r="GX22" s="24">
        <v>8.4199999999999997E-2</v>
      </c>
      <c r="GY22" s="24">
        <v>8.3599999999999994E-2</v>
      </c>
      <c r="GZ22" s="24">
        <v>0.15490000000000001</v>
      </c>
      <c r="HA22" s="24">
        <v>0.16059999999999999</v>
      </c>
      <c r="HB22" s="24">
        <v>0.16139999999999999</v>
      </c>
      <c r="HC22" s="12">
        <v>8.4400000000000003E-2</v>
      </c>
      <c r="HD22" s="12">
        <v>7.0400000000000004E-2</v>
      </c>
      <c r="HE22" s="12">
        <v>0.15329999999999999</v>
      </c>
      <c r="HF22" s="12">
        <v>0.14960000000000001</v>
      </c>
      <c r="HG22" s="12">
        <v>0.1429</v>
      </c>
      <c r="HH22" s="12">
        <v>0.14230000000000001</v>
      </c>
      <c r="HI22" s="12">
        <v>9.3299999999999994E-2</v>
      </c>
      <c r="HJ22" s="12">
        <v>9.2299999999999993E-2</v>
      </c>
      <c r="HK22" s="12">
        <v>8.5199999999999998E-2</v>
      </c>
      <c r="HL22" s="12">
        <v>8.6999999999999994E-2</v>
      </c>
      <c r="HM22" s="12">
        <v>6.6299999999999998E-2</v>
      </c>
      <c r="HN22" s="12">
        <v>9.3600000000000003E-2</v>
      </c>
      <c r="HO22" s="24">
        <v>6.59E-2</v>
      </c>
      <c r="HP22" s="12">
        <v>9.3899999999999997E-2</v>
      </c>
      <c r="HQ22" s="12">
        <v>0.1472</v>
      </c>
      <c r="HR22" s="12">
        <v>0.1166</v>
      </c>
      <c r="HS22" s="12">
        <v>0.14779999999999999</v>
      </c>
      <c r="HT22" s="12">
        <v>0.1129</v>
      </c>
      <c r="HU22" s="12">
        <v>7.9000000000000001E-2</v>
      </c>
      <c r="HV22" s="24">
        <v>0.126</v>
      </c>
      <c r="HW22" s="24">
        <v>0.1084</v>
      </c>
      <c r="HX22" s="24">
        <v>0.1331</v>
      </c>
      <c r="HY22" s="24">
        <v>0.10929999999999999</v>
      </c>
      <c r="HZ22" s="24">
        <v>0.1176</v>
      </c>
      <c r="IA22" s="24">
        <v>0.1343</v>
      </c>
      <c r="IB22" s="12">
        <v>0.2646</v>
      </c>
      <c r="IC22" s="12">
        <v>0.1323</v>
      </c>
      <c r="ID22" s="12">
        <v>0.1338</v>
      </c>
      <c r="IE22" s="12">
        <v>0.1341</v>
      </c>
      <c r="IF22" s="12">
        <v>0.13170000000000001</v>
      </c>
      <c r="IG22" s="24">
        <v>0.107</v>
      </c>
      <c r="IH22" s="24">
        <v>9.9000000000000005E-2</v>
      </c>
      <c r="II22" s="24">
        <v>9.5600000000000004E-2</v>
      </c>
      <c r="IJ22" s="24">
        <v>0.1444</v>
      </c>
      <c r="IK22" s="24">
        <v>0.1056</v>
      </c>
      <c r="IL22" s="24">
        <v>0.1052</v>
      </c>
      <c r="IM22" s="24">
        <v>0.1066</v>
      </c>
      <c r="IN22" s="24">
        <v>9.1200000000000003E-2</v>
      </c>
      <c r="IO22" s="24">
        <v>4.5900000000000003E-2</v>
      </c>
      <c r="IP22" s="24">
        <v>2.7699999999999999E-2</v>
      </c>
      <c r="IQ22" s="24">
        <v>4.2999999999999997E-2</v>
      </c>
      <c r="IR22" s="24">
        <v>6.5199999999999994E-2</v>
      </c>
      <c r="IS22" s="24">
        <v>8.3599999999999994E-2</v>
      </c>
      <c r="IT22" s="24">
        <v>0.1275</v>
      </c>
      <c r="IU22" s="24">
        <v>8.3699999999999997E-2</v>
      </c>
      <c r="IV22" s="24">
        <v>0.14119999999999999</v>
      </c>
      <c r="IW22" s="24">
        <v>8.4000000000000005E-2</v>
      </c>
      <c r="IX22" s="12">
        <v>7.0499999999999993E-2</v>
      </c>
      <c r="IY22" s="12">
        <v>9.8400000000000001E-2</v>
      </c>
      <c r="IZ22" s="12">
        <v>8.2500000000000004E-2</v>
      </c>
      <c r="JA22" s="12">
        <v>6.9699999999999998E-2</v>
      </c>
      <c r="JB22" s="24">
        <v>0.1164</v>
      </c>
      <c r="JC22" s="12">
        <v>7.4399999999999994E-2</v>
      </c>
      <c r="JD22" s="24">
        <v>9.9900000000000003E-2</v>
      </c>
      <c r="JE22" s="12">
        <v>7.5999999999999998E-2</v>
      </c>
      <c r="JF22" s="24">
        <v>0.13059999999999999</v>
      </c>
      <c r="JG22" s="24">
        <v>0.161</v>
      </c>
      <c r="JH22" s="24">
        <v>0.16170000000000001</v>
      </c>
      <c r="JI22" s="12">
        <v>5.28E-2</v>
      </c>
      <c r="JJ22" s="12">
        <v>7.1800000000000003E-2</v>
      </c>
      <c r="JK22" s="12">
        <v>0.1052</v>
      </c>
      <c r="JL22" s="24">
        <v>0.13930000000000001</v>
      </c>
    </row>
    <row r="23" spans="1:275" ht="55.5" customHeight="1" thickBot="1" x14ac:dyDescent="0.25">
      <c r="A23" s="14" t="s">
        <v>37</v>
      </c>
      <c r="B23" s="38" t="s">
        <v>27</v>
      </c>
      <c r="C23" s="35" t="s">
        <v>24</v>
      </c>
      <c r="D23" s="24">
        <v>0.1658</v>
      </c>
      <c r="E23" s="24">
        <v>0.13100000000000001</v>
      </c>
      <c r="F23" s="24">
        <v>0.17499999999999999</v>
      </c>
      <c r="G23" s="24">
        <v>0.16450000000000001</v>
      </c>
      <c r="H23" s="24">
        <v>0.16669999999999999</v>
      </c>
      <c r="I23" s="24">
        <v>0.1855</v>
      </c>
      <c r="J23" s="24">
        <v>0.18490000000000001</v>
      </c>
      <c r="K23" s="24">
        <v>0.16470000000000001</v>
      </c>
      <c r="L23" s="24">
        <v>0.1699</v>
      </c>
      <c r="M23" s="24">
        <v>0.16450000000000001</v>
      </c>
      <c r="N23" s="24">
        <v>0.16470000000000001</v>
      </c>
      <c r="O23" s="24">
        <v>0.1648</v>
      </c>
      <c r="P23" s="24">
        <v>0.1668</v>
      </c>
      <c r="Q23" s="24">
        <v>0.1651</v>
      </c>
      <c r="R23" s="24">
        <v>0.15140000000000001</v>
      </c>
      <c r="S23" s="24">
        <v>0.152</v>
      </c>
      <c r="T23" s="24">
        <v>0.15210000000000001</v>
      </c>
      <c r="U23" s="24">
        <v>0.1507</v>
      </c>
      <c r="V23" s="12">
        <v>2.3499999999999997E-2</v>
      </c>
      <c r="W23" s="12">
        <v>3.1449999999999999E-2</v>
      </c>
      <c r="X23" s="24">
        <v>0.17019999999999999</v>
      </c>
      <c r="Y23" s="24">
        <v>0.1416</v>
      </c>
      <c r="Z23" s="24">
        <v>0.1671</v>
      </c>
      <c r="AA23" s="24">
        <v>0.18490000000000001</v>
      </c>
      <c r="AB23" s="24">
        <v>0.18559999999999999</v>
      </c>
      <c r="AC23" s="24">
        <v>0.14319999999999999</v>
      </c>
      <c r="AD23" s="12">
        <v>3.1133333333333332E-2</v>
      </c>
      <c r="AE23" s="24">
        <v>0.15090000000000001</v>
      </c>
      <c r="AF23" s="24">
        <v>0.1366</v>
      </c>
      <c r="AG23" s="24">
        <v>0.15240000000000001</v>
      </c>
      <c r="AH23" s="24">
        <v>0.2437</v>
      </c>
      <c r="AI23" s="24">
        <v>0.1404</v>
      </c>
      <c r="AJ23" s="24">
        <v>0.15570000000000001</v>
      </c>
      <c r="AK23" s="24">
        <v>0.13819999999999999</v>
      </c>
      <c r="AL23" s="24">
        <v>0.1384</v>
      </c>
      <c r="AM23" s="24">
        <v>0.153</v>
      </c>
      <c r="AN23" s="24">
        <v>0.18790000000000001</v>
      </c>
      <c r="AO23" s="24">
        <v>0.17249999999999999</v>
      </c>
      <c r="AP23" s="24">
        <v>0.14630000000000001</v>
      </c>
      <c r="AQ23" s="24">
        <v>0.14860000000000001</v>
      </c>
      <c r="AR23" s="24">
        <v>0.19089999999999999</v>
      </c>
      <c r="AS23" s="24">
        <v>0.14480000000000001</v>
      </c>
      <c r="AT23" s="24">
        <v>0.1351</v>
      </c>
      <c r="AU23" s="24">
        <v>0.13639999999999999</v>
      </c>
      <c r="AV23" s="24">
        <v>0.16420000000000001</v>
      </c>
      <c r="AW23" s="24">
        <v>0.14530000000000001</v>
      </c>
      <c r="AX23" s="24">
        <v>0.1605</v>
      </c>
      <c r="AY23" s="24">
        <v>0.1741</v>
      </c>
      <c r="AZ23" s="24">
        <v>0.16389999999999999</v>
      </c>
      <c r="BA23" s="24">
        <v>0.17499999999999999</v>
      </c>
      <c r="BB23" s="24">
        <v>0.1615</v>
      </c>
      <c r="BC23" s="24">
        <v>0.1618</v>
      </c>
      <c r="BD23" s="24">
        <v>0.14729999999999999</v>
      </c>
      <c r="BE23" s="24">
        <v>0.19639999999999999</v>
      </c>
      <c r="BF23" s="24">
        <v>0.14810000000000001</v>
      </c>
      <c r="BG23" s="24">
        <v>0.154</v>
      </c>
      <c r="BH23" s="24">
        <v>0.1709</v>
      </c>
      <c r="BI23" s="24">
        <v>0.18379999999999999</v>
      </c>
      <c r="BJ23" s="24">
        <v>0.16969999999999999</v>
      </c>
      <c r="BK23" s="24">
        <v>0.17119999999999999</v>
      </c>
      <c r="BL23" s="24">
        <v>0.18329999999999999</v>
      </c>
      <c r="BM23" s="24">
        <v>9.3799999999999994E-2</v>
      </c>
      <c r="BN23" s="12">
        <v>1.9633333333333332E-2</v>
      </c>
      <c r="BO23" s="12">
        <v>2.58E-2</v>
      </c>
      <c r="BP23" s="24">
        <v>0.19170000000000001</v>
      </c>
      <c r="BQ23" s="24">
        <v>0.1794</v>
      </c>
      <c r="BR23" s="24">
        <v>0.1845</v>
      </c>
      <c r="BS23" s="24">
        <v>0.16830000000000001</v>
      </c>
      <c r="BT23" s="24">
        <v>0.18290000000000001</v>
      </c>
      <c r="BU23" s="24">
        <v>0.19339999999999999</v>
      </c>
      <c r="BV23" s="24">
        <v>0.1893</v>
      </c>
      <c r="BW23" s="24">
        <v>0.16500000000000001</v>
      </c>
      <c r="BX23" s="24">
        <v>0.1656</v>
      </c>
      <c r="BY23" s="24">
        <v>0.1646</v>
      </c>
      <c r="BZ23" s="24">
        <v>0.15690000000000001</v>
      </c>
      <c r="CA23" s="24">
        <v>0.1537</v>
      </c>
      <c r="CB23" s="24">
        <v>0.15290000000000001</v>
      </c>
      <c r="CC23" s="24">
        <v>0.1467</v>
      </c>
      <c r="CD23" s="24">
        <v>0.12959999999999999</v>
      </c>
      <c r="CE23" s="12">
        <v>2.06E-2</v>
      </c>
      <c r="CF23" s="24">
        <v>0.1351</v>
      </c>
      <c r="CG23" s="24">
        <v>0.18970000000000001</v>
      </c>
      <c r="CH23" s="24">
        <v>0.18870000000000001</v>
      </c>
      <c r="CI23" s="12">
        <v>2.778333333333333E-2</v>
      </c>
      <c r="CJ23" s="12">
        <v>3.2333333333333332E-2</v>
      </c>
      <c r="CK23" s="24">
        <v>0.13880000000000001</v>
      </c>
      <c r="CL23" s="12">
        <v>2.0083333333333332E-2</v>
      </c>
      <c r="CM23" s="12">
        <v>3.0183333333333336E-2</v>
      </c>
      <c r="CN23" s="12">
        <v>5.786666666666667E-2</v>
      </c>
      <c r="CO23" s="12">
        <v>3.2050000000000002E-2</v>
      </c>
      <c r="CP23" s="24">
        <v>0.19309999999999999</v>
      </c>
      <c r="CQ23" s="24">
        <v>0.1366</v>
      </c>
      <c r="CR23" s="24">
        <v>0.16639999999999999</v>
      </c>
      <c r="CS23" s="24">
        <v>0.19020000000000001</v>
      </c>
      <c r="CT23" s="24">
        <v>0.1678</v>
      </c>
      <c r="CU23" s="24">
        <v>0.1439</v>
      </c>
      <c r="CV23" s="24">
        <v>0.16350000000000001</v>
      </c>
      <c r="CW23" s="24">
        <v>0.1729</v>
      </c>
      <c r="CX23" s="24">
        <v>0.16839999999999999</v>
      </c>
      <c r="CY23" s="24">
        <v>0.16930000000000001</v>
      </c>
      <c r="CZ23" s="24">
        <v>0.18260000000000001</v>
      </c>
      <c r="DA23" s="24">
        <v>0.1663</v>
      </c>
      <c r="DB23" s="24">
        <v>0.16159999999999999</v>
      </c>
      <c r="DC23" s="24">
        <v>0.14549999999999999</v>
      </c>
      <c r="DD23" s="24">
        <v>0.1449</v>
      </c>
      <c r="DE23" s="24">
        <v>0.16089999999999999</v>
      </c>
      <c r="DF23" s="24">
        <v>0.14410000000000001</v>
      </c>
      <c r="DG23" s="12">
        <v>3.0299999999999997E-2</v>
      </c>
      <c r="DH23" s="12">
        <v>6.9600000000000009E-2</v>
      </c>
      <c r="DI23" s="12">
        <v>3.6600000000000001E-2</v>
      </c>
      <c r="DJ23" s="12">
        <v>3.6916666666666667E-2</v>
      </c>
      <c r="DK23" s="24">
        <v>0.1832</v>
      </c>
      <c r="DL23" s="24">
        <v>0.16619999999999999</v>
      </c>
      <c r="DM23" s="24">
        <v>0.16950000000000001</v>
      </c>
      <c r="DN23" s="24">
        <v>0.18260000000000001</v>
      </c>
      <c r="DO23" s="24">
        <v>0.1447</v>
      </c>
      <c r="DP23" s="24">
        <v>0.14510000000000001</v>
      </c>
      <c r="DQ23" s="24">
        <v>0.1439</v>
      </c>
      <c r="DR23" s="24">
        <v>0.1744</v>
      </c>
      <c r="DS23" s="24">
        <v>0.14480000000000001</v>
      </c>
      <c r="DT23" s="24">
        <v>0.151</v>
      </c>
      <c r="DU23" s="24">
        <v>0.1479</v>
      </c>
      <c r="DV23" s="24">
        <v>0.15490000000000001</v>
      </c>
      <c r="DW23" s="24">
        <v>0.15310000000000001</v>
      </c>
      <c r="DX23" s="24">
        <v>0.16619999999999999</v>
      </c>
      <c r="DY23" s="24">
        <v>0.13789999999999999</v>
      </c>
      <c r="DZ23" s="24">
        <v>0.1416</v>
      </c>
      <c r="EA23" s="24">
        <v>0.18410000000000001</v>
      </c>
      <c r="EB23" s="24">
        <v>0.1464</v>
      </c>
      <c r="EC23" s="24">
        <v>0.17580000000000001</v>
      </c>
      <c r="ED23" s="24">
        <v>0.1714</v>
      </c>
      <c r="EE23" s="24">
        <v>0.1946</v>
      </c>
      <c r="EF23" s="24">
        <v>0.13120000000000001</v>
      </c>
      <c r="EG23" s="24">
        <v>0.15740000000000001</v>
      </c>
      <c r="EH23" s="24">
        <v>0.1951</v>
      </c>
      <c r="EI23" s="24">
        <v>0.17319999999999999</v>
      </c>
      <c r="EJ23" s="24">
        <v>0.19650000000000001</v>
      </c>
      <c r="EK23" s="24">
        <v>0.1729</v>
      </c>
      <c r="EL23" s="24">
        <v>0.19789999999999999</v>
      </c>
      <c r="EM23" s="24">
        <v>0.17100000000000001</v>
      </c>
      <c r="EN23" s="24">
        <v>0.1855</v>
      </c>
      <c r="EO23" s="24">
        <v>0.13750000000000001</v>
      </c>
      <c r="EP23" s="24">
        <v>0.1305</v>
      </c>
      <c r="EQ23" s="24">
        <v>9.6299999999999997E-2</v>
      </c>
      <c r="ER23" s="24">
        <v>0.38140000000000002</v>
      </c>
      <c r="ES23" s="24">
        <v>0.35339999999999999</v>
      </c>
      <c r="ET23" s="24">
        <v>0.1794</v>
      </c>
      <c r="EU23" s="24">
        <v>9.4600000000000004E-2</v>
      </c>
      <c r="EV23" s="24">
        <v>0.18690000000000001</v>
      </c>
      <c r="EW23" s="24">
        <v>0.2157</v>
      </c>
      <c r="EX23" s="24">
        <v>0.19359999999999999</v>
      </c>
      <c r="EY23" s="24">
        <v>9.6799999999999997E-2</v>
      </c>
      <c r="EZ23" s="24">
        <v>9.7799999999999998E-2</v>
      </c>
      <c r="FA23" s="24">
        <v>0.1163</v>
      </c>
      <c r="FB23" s="24">
        <v>0.16639999999999999</v>
      </c>
      <c r="FC23" s="24">
        <v>0.11609999999999999</v>
      </c>
      <c r="FD23" s="24">
        <v>0.20549999999999999</v>
      </c>
      <c r="FE23" s="24">
        <v>0.13220000000000001</v>
      </c>
      <c r="FF23" s="24">
        <v>0.16070000000000001</v>
      </c>
      <c r="FG23" s="24">
        <v>0.13350000000000001</v>
      </c>
      <c r="FH23" s="24">
        <v>0.17249999999999999</v>
      </c>
      <c r="FI23" s="24">
        <v>0.16889999999999999</v>
      </c>
      <c r="FJ23" s="24">
        <v>0.16869999999999999</v>
      </c>
      <c r="FK23" s="24">
        <v>0.17299999999999999</v>
      </c>
      <c r="FL23" s="24">
        <v>0.20250000000000001</v>
      </c>
      <c r="FM23" s="12">
        <v>3.4950000000000002E-2</v>
      </c>
      <c r="FN23" s="12">
        <v>2.6700000000000002E-2</v>
      </c>
      <c r="FO23" s="12">
        <v>2.3683333333333334E-2</v>
      </c>
      <c r="FP23" s="12">
        <v>2.1816666666666665E-2</v>
      </c>
      <c r="FQ23" s="12">
        <v>2.2766666666666668E-2</v>
      </c>
      <c r="FR23" s="24">
        <v>0.18809999999999999</v>
      </c>
      <c r="FS23" s="24">
        <v>0.13550000000000001</v>
      </c>
      <c r="FT23" s="24">
        <v>0.1363</v>
      </c>
      <c r="FU23" s="24">
        <v>0.188</v>
      </c>
      <c r="FV23" s="24">
        <v>0.1404</v>
      </c>
      <c r="FW23" s="24">
        <v>0.19689999999999999</v>
      </c>
      <c r="FX23" s="24">
        <v>0.1696</v>
      </c>
      <c r="FY23" s="24">
        <v>0.1358</v>
      </c>
      <c r="FZ23" s="24">
        <v>0.18190000000000001</v>
      </c>
      <c r="GA23" s="24">
        <v>0.17899999999999999</v>
      </c>
      <c r="GB23" s="24">
        <v>0.13569999999999999</v>
      </c>
      <c r="GC23" s="24">
        <v>0.18090000000000001</v>
      </c>
      <c r="GD23" s="24">
        <v>0.18090000000000001</v>
      </c>
      <c r="GE23" s="24">
        <v>0.15290000000000001</v>
      </c>
      <c r="GF23" s="24">
        <v>0.14330000000000001</v>
      </c>
      <c r="GG23" s="24">
        <v>0.1457</v>
      </c>
      <c r="GH23" s="24">
        <v>0.15129999999999999</v>
      </c>
      <c r="GI23" s="24">
        <v>0.1406</v>
      </c>
      <c r="GJ23" s="24">
        <v>0.15540000000000001</v>
      </c>
      <c r="GK23" s="24">
        <v>0.154</v>
      </c>
      <c r="GL23" s="24">
        <v>0.14580000000000001</v>
      </c>
      <c r="GM23" s="24">
        <v>0.15709999999999999</v>
      </c>
      <c r="GN23" s="24">
        <v>0.16</v>
      </c>
      <c r="GO23" s="24">
        <v>0.1555</v>
      </c>
      <c r="GP23" s="24">
        <v>0.1457</v>
      </c>
      <c r="GQ23" s="24">
        <v>9.5000000000000001E-2</v>
      </c>
      <c r="GR23" s="24">
        <v>9.5600000000000004E-2</v>
      </c>
      <c r="GS23" s="24">
        <v>9.8299999999999998E-2</v>
      </c>
      <c r="GT23" s="24">
        <v>9.7199999999999995E-2</v>
      </c>
      <c r="GU23" s="24">
        <v>0.17860000000000001</v>
      </c>
      <c r="GV23" s="24">
        <v>0.1416</v>
      </c>
      <c r="GW23" s="24">
        <v>0.1419</v>
      </c>
      <c r="GX23" s="24">
        <v>0.14610000000000001</v>
      </c>
      <c r="GY23" s="24">
        <v>0.14299999999999999</v>
      </c>
      <c r="GZ23" s="24">
        <v>0.156</v>
      </c>
      <c r="HA23" s="24">
        <v>0.1608</v>
      </c>
      <c r="HB23" s="24">
        <v>0.16139999999999999</v>
      </c>
      <c r="HC23" s="12">
        <v>2.0083333333333332E-2</v>
      </c>
      <c r="HD23" s="12">
        <v>1.7483333333333333E-2</v>
      </c>
      <c r="HE23" s="12">
        <v>3.2899999999999999E-2</v>
      </c>
      <c r="HF23" s="12">
        <v>3.2216666666666664E-2</v>
      </c>
      <c r="HG23" s="12">
        <v>3.0966666666666667E-2</v>
      </c>
      <c r="HH23" s="12">
        <v>3.0849999999999999E-2</v>
      </c>
      <c r="HI23" s="12">
        <v>2.1750000000000002E-2</v>
      </c>
      <c r="HJ23" s="12">
        <v>2.155E-2</v>
      </c>
      <c r="HK23" s="12">
        <v>2.0233333333333332E-2</v>
      </c>
      <c r="HL23" s="12">
        <v>2.0550000000000002E-2</v>
      </c>
      <c r="HM23" s="12">
        <v>1.67E-2</v>
      </c>
      <c r="HN23" s="12">
        <v>2.18E-2</v>
      </c>
      <c r="HO23" s="24">
        <v>9.98E-2</v>
      </c>
      <c r="HP23" s="12">
        <v>2.1849999999999998E-2</v>
      </c>
      <c r="HQ23" s="12">
        <v>3.1783333333333337E-2</v>
      </c>
      <c r="HR23" s="12">
        <v>2.6066666666666669E-2</v>
      </c>
      <c r="HS23" s="12">
        <v>3.1883333333333333E-2</v>
      </c>
      <c r="HT23" s="12">
        <v>2.5383333333333331E-2</v>
      </c>
      <c r="HU23" s="12">
        <v>1.9066666666666666E-2</v>
      </c>
      <c r="HV23" s="24">
        <v>0.16689999999999999</v>
      </c>
      <c r="HW23" s="24">
        <v>0.14729999999999999</v>
      </c>
      <c r="HX23" s="24">
        <v>0.17480000000000001</v>
      </c>
      <c r="HY23" s="24">
        <v>0.14829999999999999</v>
      </c>
      <c r="HZ23" s="24">
        <v>0.1575</v>
      </c>
      <c r="IA23" s="24">
        <v>0.17610000000000001</v>
      </c>
      <c r="IB23" s="12">
        <v>5.3616666666666667E-2</v>
      </c>
      <c r="IC23" s="12">
        <v>2.8999999999999998E-2</v>
      </c>
      <c r="ID23" s="12">
        <v>2.9266666666666667E-2</v>
      </c>
      <c r="IE23" s="12">
        <v>2.9316666666666668E-2</v>
      </c>
      <c r="IF23" s="12">
        <v>2.8883333333333334E-2</v>
      </c>
      <c r="IG23" s="24">
        <v>0.1457</v>
      </c>
      <c r="IH23" s="24">
        <v>0.1368</v>
      </c>
      <c r="II23" s="24">
        <v>0.13289999999999999</v>
      </c>
      <c r="IJ23" s="24">
        <v>0.1875</v>
      </c>
      <c r="IK23" s="24">
        <v>0.14419999999999999</v>
      </c>
      <c r="IL23" s="24">
        <v>0.14369999999999999</v>
      </c>
      <c r="IM23" s="24">
        <v>0.1452</v>
      </c>
      <c r="IN23" s="24">
        <v>0.12809999999999999</v>
      </c>
      <c r="IO23" s="24">
        <v>0.10299999999999999</v>
      </c>
      <c r="IP23" s="24">
        <v>7.2700000000000001E-2</v>
      </c>
      <c r="IQ23" s="24">
        <v>9.8299999999999998E-2</v>
      </c>
      <c r="IR23" s="24">
        <v>9.9000000000000005E-2</v>
      </c>
      <c r="IS23" s="24">
        <v>0.16869999999999999</v>
      </c>
      <c r="IT23" s="24">
        <v>0.1686</v>
      </c>
      <c r="IU23" s="24">
        <v>0.16639999999999999</v>
      </c>
      <c r="IV23" s="24">
        <v>0.18379999999999999</v>
      </c>
      <c r="IW23" s="24">
        <v>0.16700000000000001</v>
      </c>
      <c r="IX23" s="12">
        <v>2.4033333333333334E-2</v>
      </c>
      <c r="IY23" s="12">
        <v>3.1849999999999996E-2</v>
      </c>
      <c r="IZ23" s="12">
        <v>2.7416666666666669E-2</v>
      </c>
      <c r="JA23" s="12">
        <v>2.3833333333333331E-2</v>
      </c>
      <c r="JB23" s="24">
        <v>0.15620000000000001</v>
      </c>
      <c r="JC23" s="12">
        <v>1.8200000000000001E-2</v>
      </c>
      <c r="JD23" s="24">
        <v>0.13780000000000001</v>
      </c>
      <c r="JE23" s="12">
        <v>2.5566666666666668E-2</v>
      </c>
      <c r="JF23" s="24">
        <v>0.1721</v>
      </c>
      <c r="JG23" s="24">
        <v>0.16109999999999999</v>
      </c>
      <c r="JH23" s="24">
        <v>0.16170000000000001</v>
      </c>
      <c r="JI23" s="12">
        <v>1.9116666666666667E-2</v>
      </c>
      <c r="JJ23" s="12">
        <v>2.4416666666666666E-2</v>
      </c>
      <c r="JK23" s="12">
        <v>3.3750000000000002E-2</v>
      </c>
      <c r="JL23" s="24">
        <v>0.18179999999999999</v>
      </c>
    </row>
    <row r="24" spans="1:275" ht="100.5" customHeight="1" thickBot="1" x14ac:dyDescent="0.25">
      <c r="A24" s="15" t="s">
        <v>38</v>
      </c>
      <c r="B24" s="38" t="s">
        <v>27</v>
      </c>
      <c r="C24" s="35" t="s">
        <v>24</v>
      </c>
      <c r="D24" s="24">
        <v>1.4039999999999999</v>
      </c>
      <c r="E24" s="24">
        <v>0.83479999999999999</v>
      </c>
      <c r="F24" s="24">
        <v>1.2269000000000001</v>
      </c>
      <c r="G24" s="24">
        <v>2.1484000000000001</v>
      </c>
      <c r="H24" s="24">
        <v>1.7065999999999999</v>
      </c>
      <c r="I24" s="24">
        <v>0.2848</v>
      </c>
      <c r="J24" s="24">
        <v>0.56369999999999998</v>
      </c>
      <c r="K24" s="24">
        <v>1.2492000000000001</v>
      </c>
      <c r="L24" s="24">
        <v>0.54579999999999995</v>
      </c>
      <c r="M24" s="24">
        <v>1.3951</v>
      </c>
      <c r="N24" s="24">
        <v>1.401</v>
      </c>
      <c r="O24" s="24">
        <v>1.3616999999999999</v>
      </c>
      <c r="P24" s="24">
        <v>1.4618</v>
      </c>
      <c r="Q24" s="24">
        <v>1.3651</v>
      </c>
      <c r="R24" s="24">
        <v>0.7</v>
      </c>
      <c r="S24" s="24">
        <v>0.7</v>
      </c>
      <c r="T24" s="24">
        <v>0.86699999999999999</v>
      </c>
      <c r="U24" s="24">
        <v>1</v>
      </c>
      <c r="V24" s="12">
        <f>1/1.2</f>
        <v>0.83333333333333337</v>
      </c>
      <c r="W24" s="12">
        <f>1/1.2</f>
        <v>0.83333333333333337</v>
      </c>
      <c r="X24" s="24">
        <v>0.57730000000000004</v>
      </c>
      <c r="Y24" s="24">
        <v>1.8008999999999999</v>
      </c>
      <c r="Z24" s="24">
        <v>0.98429999999999995</v>
      </c>
      <c r="AA24" s="24">
        <v>0</v>
      </c>
      <c r="AB24" s="24">
        <v>0</v>
      </c>
      <c r="AC24" s="24">
        <v>0.18690000000000001</v>
      </c>
      <c r="AD24" s="12">
        <v>0.42799999999999999</v>
      </c>
      <c r="AE24" s="24">
        <v>0.26490000000000002</v>
      </c>
      <c r="AF24" s="24">
        <v>0.12690000000000001</v>
      </c>
      <c r="AG24" s="24">
        <v>1.1021000000000001</v>
      </c>
      <c r="AH24" s="24">
        <v>0.52259999999999995</v>
      </c>
      <c r="AI24" s="24">
        <v>0.1293</v>
      </c>
      <c r="AJ24" s="24">
        <v>1.2154</v>
      </c>
      <c r="AK24" s="24">
        <v>0.14810000000000001</v>
      </c>
      <c r="AL24" s="24">
        <v>1.2864</v>
      </c>
      <c r="AM24" s="24">
        <v>0.40860000000000002</v>
      </c>
      <c r="AN24" s="24">
        <v>0.64070000000000005</v>
      </c>
      <c r="AO24" s="24">
        <v>1.427</v>
      </c>
      <c r="AP24" s="24">
        <v>1.2384999999999999</v>
      </c>
      <c r="AQ24" s="24">
        <v>1.4703999999999999</v>
      </c>
      <c r="AR24" s="24">
        <v>0.9375</v>
      </c>
      <c r="AS24" s="24">
        <v>1.0759000000000001</v>
      </c>
      <c r="AT24" s="24">
        <v>0.91500000000000004</v>
      </c>
      <c r="AU24" s="24">
        <v>1.2369000000000001</v>
      </c>
      <c r="AV24" s="24">
        <v>0.35920000000000002</v>
      </c>
      <c r="AW24" s="24">
        <v>0.74209999999999998</v>
      </c>
      <c r="AX24" s="24">
        <v>1.3186</v>
      </c>
      <c r="AY24" s="24">
        <v>1.1489</v>
      </c>
      <c r="AZ24" s="24">
        <v>1.0922000000000001</v>
      </c>
      <c r="BA24" s="24">
        <v>1.3173999999999999</v>
      </c>
      <c r="BB24" s="24">
        <v>1.1435999999999999</v>
      </c>
      <c r="BC24" s="24">
        <v>0.31190000000000001</v>
      </c>
      <c r="BD24" s="24">
        <v>0.94130000000000003</v>
      </c>
      <c r="BE24" s="24">
        <v>0.56999999999999995</v>
      </c>
      <c r="BF24" s="24">
        <v>0.2422</v>
      </c>
      <c r="BG24" s="24">
        <v>0.24909999999999999</v>
      </c>
      <c r="BH24" s="24">
        <v>1.4</v>
      </c>
      <c r="BI24" s="24">
        <v>0.44130000000000003</v>
      </c>
      <c r="BJ24" s="24">
        <v>0.55689999999999995</v>
      </c>
      <c r="BK24" s="24">
        <v>0.46179999999999999</v>
      </c>
      <c r="BL24" s="24">
        <v>0.43359999999999999</v>
      </c>
      <c r="BM24" s="24">
        <v>0.7429</v>
      </c>
      <c r="BN24" s="12">
        <f>1.0394-30%</f>
        <v>0.73940000000000006</v>
      </c>
      <c r="BO24" s="12">
        <f>1.016-30%</f>
        <v>0.71599999999999997</v>
      </c>
      <c r="BP24" s="24">
        <v>0.56679999999999997</v>
      </c>
      <c r="BQ24" s="24">
        <v>0.83520000000000005</v>
      </c>
      <c r="BR24" s="24">
        <v>0.61129999999999995</v>
      </c>
      <c r="BS24" s="24">
        <v>0.53839999999999999</v>
      </c>
      <c r="BT24" s="24">
        <v>1.0668</v>
      </c>
      <c r="BU24" s="24">
        <v>0.54830000000000001</v>
      </c>
      <c r="BV24" s="24">
        <v>0.54079999999999995</v>
      </c>
      <c r="BW24" s="24">
        <v>1.4180999999999999</v>
      </c>
      <c r="BX24" s="24">
        <v>1.4068000000000001</v>
      </c>
      <c r="BY24" s="24">
        <v>1.4004000000000001</v>
      </c>
      <c r="BZ24" s="24">
        <v>0.27500000000000002</v>
      </c>
      <c r="CA24" s="24">
        <v>0.24759999999999999</v>
      </c>
      <c r="CB24" s="24">
        <v>0.52810000000000001</v>
      </c>
      <c r="CC24" s="24">
        <v>0.70779999999999998</v>
      </c>
      <c r="CD24" s="24">
        <v>0.35170000000000001</v>
      </c>
      <c r="CE24" s="12">
        <f>1.03576666666667-30%</f>
        <v>0.73576666666667001</v>
      </c>
      <c r="CF24" s="24">
        <v>0.1653</v>
      </c>
      <c r="CG24" s="24">
        <v>1.4</v>
      </c>
      <c r="CH24" s="24">
        <v>1.4</v>
      </c>
      <c r="CI24" s="12">
        <f>1.00853333333333-30%</f>
        <v>0.70853333333332991</v>
      </c>
      <c r="CJ24" s="12">
        <v>0.7625384615384615</v>
      </c>
      <c r="CK24" s="24">
        <v>1.0840000000000001</v>
      </c>
      <c r="CL24" s="12">
        <v>0.78741025641025642</v>
      </c>
      <c r="CM24" s="12">
        <v>0.76879487179487171</v>
      </c>
      <c r="CN24" s="12">
        <v>0.68807692307692303</v>
      </c>
      <c r="CO24" s="12">
        <v>0.76335897435897437</v>
      </c>
      <c r="CP24" s="24">
        <v>0.25640000000000002</v>
      </c>
      <c r="CQ24" s="24">
        <v>1.7122999999999999</v>
      </c>
      <c r="CR24" s="24">
        <v>1.2875000000000001</v>
      </c>
      <c r="CS24" s="24">
        <v>0.13489999999999999</v>
      </c>
      <c r="CT24" s="24">
        <v>0.2356</v>
      </c>
      <c r="CU24" s="24">
        <v>0.55779999999999996</v>
      </c>
      <c r="CV24" s="24">
        <v>0.61040000000000005</v>
      </c>
      <c r="CW24" s="24">
        <v>0.311</v>
      </c>
      <c r="CX24" s="24">
        <v>1.3492</v>
      </c>
      <c r="CY24" s="24">
        <v>1.3352999999999999</v>
      </c>
      <c r="CZ24" s="24">
        <v>1.3955</v>
      </c>
      <c r="DA24" s="24">
        <v>1.2588999999999999</v>
      </c>
      <c r="DB24" s="24">
        <v>0.80179999999999996</v>
      </c>
      <c r="DC24" s="24">
        <v>0.88439999999999996</v>
      </c>
      <c r="DD24" s="24">
        <v>0.88780000000000003</v>
      </c>
      <c r="DE24" s="24">
        <v>1.2593000000000001</v>
      </c>
      <c r="DF24" s="24">
        <v>0.86</v>
      </c>
      <c r="DG24" s="12">
        <v>0.76846153846153842</v>
      </c>
      <c r="DH24" s="12">
        <v>0.65384615384615385</v>
      </c>
      <c r="DI24" s="12">
        <v>0.75007692307692297</v>
      </c>
      <c r="DJ24" s="12">
        <v>0.74915384615384617</v>
      </c>
      <c r="DK24" s="24">
        <v>1.8381000000000001</v>
      </c>
      <c r="DL24" s="24">
        <v>0.86980000000000002</v>
      </c>
      <c r="DM24" s="24">
        <v>0.44479999999999997</v>
      </c>
      <c r="DN24" s="24">
        <v>1.0903</v>
      </c>
      <c r="DO24" s="24">
        <v>0.85719999999999996</v>
      </c>
      <c r="DP24" s="24">
        <v>0.2394</v>
      </c>
      <c r="DQ24" s="24">
        <v>0.22650000000000001</v>
      </c>
      <c r="DR24" s="24">
        <v>0.97330000000000005</v>
      </c>
      <c r="DS24" s="24">
        <v>0.74409999999999998</v>
      </c>
      <c r="DT24" s="24">
        <v>0.61729999999999996</v>
      </c>
      <c r="DU24" s="24">
        <v>0.24060000000000001</v>
      </c>
      <c r="DV24" s="24">
        <v>0.58489999999999998</v>
      </c>
      <c r="DW24" s="24">
        <v>0.36630000000000001</v>
      </c>
      <c r="DX24" s="24">
        <v>1.7466999999999999</v>
      </c>
      <c r="DY24" s="24">
        <v>0.77410000000000001</v>
      </c>
      <c r="DZ24" s="24">
        <v>1.5468</v>
      </c>
      <c r="EA24" s="24">
        <v>1.1026</v>
      </c>
      <c r="EB24" s="24">
        <v>1.5434000000000001</v>
      </c>
      <c r="EC24" s="24">
        <v>1.7292000000000001</v>
      </c>
      <c r="ED24" s="24">
        <v>0.4728</v>
      </c>
      <c r="EE24" s="24">
        <v>0.90980000000000005</v>
      </c>
      <c r="EF24" s="24">
        <v>0.87660000000000005</v>
      </c>
      <c r="EG24" s="24">
        <v>0.9254</v>
      </c>
      <c r="EH24" s="24">
        <v>0.88580000000000003</v>
      </c>
      <c r="EI24" s="24">
        <v>1.0716000000000001</v>
      </c>
      <c r="EJ24" s="24">
        <v>1.0174000000000001</v>
      </c>
      <c r="EK24" s="24">
        <v>1.1395</v>
      </c>
      <c r="EL24" s="24">
        <v>0.8579</v>
      </c>
      <c r="EM24" s="24">
        <v>1.3076000000000001</v>
      </c>
      <c r="EN24" s="24">
        <v>0.14019999999999999</v>
      </c>
      <c r="EO24" s="24">
        <v>1.3468</v>
      </c>
      <c r="EP24" s="24">
        <v>0.52929999999999999</v>
      </c>
      <c r="EQ24" s="24">
        <v>0.82850000000000001</v>
      </c>
      <c r="ER24" s="24">
        <v>0.69179999999999997</v>
      </c>
      <c r="ES24" s="24">
        <v>0.37109999999999999</v>
      </c>
      <c r="ET24" s="24">
        <v>0.80630000000000002</v>
      </c>
      <c r="EU24" s="24">
        <v>0.82969999999999999</v>
      </c>
      <c r="EV24" s="24">
        <v>0.54300000000000004</v>
      </c>
      <c r="EW24" s="24">
        <v>1.7724</v>
      </c>
      <c r="EX24" s="24">
        <v>0.43490000000000001</v>
      </c>
      <c r="EY24" s="24">
        <v>0.63139999999999996</v>
      </c>
      <c r="EZ24" s="24">
        <v>0.72840000000000005</v>
      </c>
      <c r="FA24" s="24">
        <v>0.76580000000000004</v>
      </c>
      <c r="FB24" s="24">
        <v>1.2607999999999999</v>
      </c>
      <c r="FC24" s="24">
        <v>0.88400000000000001</v>
      </c>
      <c r="FD24" s="24">
        <v>0.28079999999999999</v>
      </c>
      <c r="FE24" s="24">
        <v>1.3105</v>
      </c>
      <c r="FF24" s="24">
        <v>0.3256</v>
      </c>
      <c r="FG24" s="24">
        <v>0.84689999999999999</v>
      </c>
      <c r="FH24" s="24">
        <v>0.77710000000000001</v>
      </c>
      <c r="FI24" s="24">
        <v>1.5</v>
      </c>
      <c r="FJ24" s="24">
        <v>0.5423</v>
      </c>
      <c r="FK24" s="24">
        <v>0.57669999999999999</v>
      </c>
      <c r="FL24" s="24">
        <v>1</v>
      </c>
      <c r="FM24" s="12">
        <f>1/1.2</f>
        <v>0.83333333333333337</v>
      </c>
      <c r="FN24" s="12">
        <f>1/1.2</f>
        <v>0.83333333333333337</v>
      </c>
      <c r="FO24" s="12">
        <f>1/1.2</f>
        <v>0.83333333333333337</v>
      </c>
      <c r="FP24" s="12">
        <v>0.79317948717948705</v>
      </c>
      <c r="FQ24" s="12">
        <v>0.79043589743589748</v>
      </c>
      <c r="FR24" s="24">
        <v>1.5685</v>
      </c>
      <c r="FS24" s="24">
        <v>0.86080000000000001</v>
      </c>
      <c r="FT24" s="24">
        <v>1.0996999999999999</v>
      </c>
      <c r="FU24" s="24">
        <v>0.67100000000000004</v>
      </c>
      <c r="FV24" s="24">
        <v>1.1617</v>
      </c>
      <c r="FW24" s="24">
        <v>1.075</v>
      </c>
      <c r="FX24" s="24">
        <v>0.4617</v>
      </c>
      <c r="FY24" s="24">
        <v>1.3882000000000001</v>
      </c>
      <c r="FZ24" s="24">
        <v>1.3571</v>
      </c>
      <c r="GA24" s="24">
        <v>1.3795999999999999</v>
      </c>
      <c r="GB24" s="24">
        <v>0.78410000000000002</v>
      </c>
      <c r="GC24" s="24">
        <v>1.4031</v>
      </c>
      <c r="GD24" s="24">
        <v>0.81469999999999998</v>
      </c>
      <c r="GE24" s="24">
        <v>0.3488</v>
      </c>
      <c r="GF24" s="24">
        <v>0.96419999999999995</v>
      </c>
      <c r="GG24" s="24">
        <v>0.84650000000000003</v>
      </c>
      <c r="GH24" s="24">
        <v>0.51590000000000003</v>
      </c>
      <c r="GI24" s="24">
        <v>1.4951000000000001</v>
      </c>
      <c r="GJ24" s="24">
        <v>0.8014</v>
      </c>
      <c r="GK24" s="24">
        <v>0.85370000000000001</v>
      </c>
      <c r="GL24" s="24">
        <v>0.64900000000000002</v>
      </c>
      <c r="GM24" s="24">
        <v>0.47570000000000001</v>
      </c>
      <c r="GN24" s="24">
        <v>0.78400000000000003</v>
      </c>
      <c r="GO24" s="24">
        <v>0</v>
      </c>
      <c r="GP24" s="24">
        <v>0.39700000000000002</v>
      </c>
      <c r="GQ24" s="24">
        <v>1.1946000000000001</v>
      </c>
      <c r="GR24" s="24">
        <v>0.81979999999999997</v>
      </c>
      <c r="GS24" s="24">
        <v>1.8</v>
      </c>
      <c r="GT24" s="24">
        <v>1.1317999999999999</v>
      </c>
      <c r="GU24" s="24">
        <v>1.1215999999999999</v>
      </c>
      <c r="GV24" s="24">
        <v>1.2576000000000001</v>
      </c>
      <c r="GW24" s="24">
        <v>1.2612000000000001</v>
      </c>
      <c r="GX24" s="24">
        <v>1.3402000000000001</v>
      </c>
      <c r="GY24" s="24">
        <v>1.1516</v>
      </c>
      <c r="GZ24" s="24">
        <v>1.9682999999999999</v>
      </c>
      <c r="HA24" s="24">
        <v>1.9559</v>
      </c>
      <c r="HB24" s="24">
        <v>0.59379999999999999</v>
      </c>
      <c r="HC24" s="12">
        <v>0.79825641025641025</v>
      </c>
      <c r="HD24" s="12">
        <v>0.80584615384615377</v>
      </c>
      <c r="HE24" s="12">
        <v>0.76087179487179479</v>
      </c>
      <c r="HF24" s="12">
        <v>0.76287179487179491</v>
      </c>
      <c r="HG24" s="12">
        <v>0.76651282051282044</v>
      </c>
      <c r="HH24" s="12">
        <v>0.76684615384615384</v>
      </c>
      <c r="HI24" s="12">
        <v>0.79341025641025642</v>
      </c>
      <c r="HJ24" s="12">
        <v>0.79397435897435897</v>
      </c>
      <c r="HK24" s="12">
        <v>0.7978205128205127</v>
      </c>
      <c r="HL24" s="12">
        <v>0.79687179487179483</v>
      </c>
      <c r="HM24" s="12">
        <v>0.80810256410256409</v>
      </c>
      <c r="HN24" s="12">
        <v>0.79325641025641036</v>
      </c>
      <c r="HO24" s="24">
        <v>2.3689</v>
      </c>
      <c r="HP24" s="12">
        <v>0.79310256410256419</v>
      </c>
      <c r="HQ24" s="12">
        <v>0.76415384615384607</v>
      </c>
      <c r="HR24" s="12">
        <v>0.78079487179487184</v>
      </c>
      <c r="HS24" s="12">
        <v>0.76384615384615384</v>
      </c>
      <c r="HT24" s="12">
        <v>0.78279487179487184</v>
      </c>
      <c r="HU24" s="12">
        <v>0.80120512820512813</v>
      </c>
      <c r="HV24" s="24">
        <v>1.1615</v>
      </c>
      <c r="HW24" s="24">
        <v>0.96230000000000004</v>
      </c>
      <c r="HX24" s="24">
        <v>0.82830000000000004</v>
      </c>
      <c r="HY24" s="24">
        <v>0.58069999999999999</v>
      </c>
      <c r="HZ24" s="24">
        <v>0.24249999999999999</v>
      </c>
      <c r="IA24" s="24">
        <v>0.57050000000000001</v>
      </c>
      <c r="IB24" s="12">
        <v>0.70046153846153836</v>
      </c>
      <c r="IC24" s="12">
        <v>0.77225641025641023</v>
      </c>
      <c r="ID24" s="12">
        <v>0.77146153846153853</v>
      </c>
      <c r="IE24" s="12">
        <v>0.77130769230769236</v>
      </c>
      <c r="IF24" s="12">
        <v>0.77258974358974353</v>
      </c>
      <c r="IG24" s="24">
        <v>0.21290000000000001</v>
      </c>
      <c r="IH24" s="24">
        <v>1.0778000000000001</v>
      </c>
      <c r="II24" s="24">
        <v>1.2559</v>
      </c>
      <c r="IJ24" s="24">
        <v>1.0845</v>
      </c>
      <c r="IK24" s="24">
        <v>1.3169</v>
      </c>
      <c r="IL24" s="24">
        <v>1.3858999999999999</v>
      </c>
      <c r="IM24" s="24">
        <v>0.55859999999999999</v>
      </c>
      <c r="IN24" s="24">
        <v>1.5592999999999999</v>
      </c>
      <c r="IO24" s="24">
        <v>1.26</v>
      </c>
      <c r="IP24" s="24">
        <v>1.22</v>
      </c>
      <c r="IQ24" s="24">
        <v>1.24</v>
      </c>
      <c r="IR24" s="24">
        <v>1.22</v>
      </c>
      <c r="IS24" s="24">
        <v>1.2827</v>
      </c>
      <c r="IT24" s="24">
        <v>0.93459999999999999</v>
      </c>
      <c r="IU24" s="24">
        <v>1.0952999999999999</v>
      </c>
      <c r="IV24" s="24">
        <v>0.50209999999999999</v>
      </c>
      <c r="IW24" s="24">
        <v>0.79390000000000005</v>
      </c>
      <c r="IX24" s="12">
        <v>0.79574358974358972</v>
      </c>
      <c r="IY24" s="12">
        <v>0.77656410256410258</v>
      </c>
      <c r="IZ24" s="12">
        <v>0.78746153846153844</v>
      </c>
      <c r="JA24" s="12">
        <v>0.79625641025641014</v>
      </c>
      <c r="JB24" s="24">
        <v>0.67159999999999997</v>
      </c>
      <c r="JC24" s="12">
        <v>0.79894871794871791</v>
      </c>
      <c r="JD24" s="24">
        <v>1.0512999999999999</v>
      </c>
      <c r="JE24" s="12">
        <v>0.79197435897435886</v>
      </c>
      <c r="JF24" s="24">
        <v>0.80969999999999998</v>
      </c>
      <c r="JG24" s="24">
        <v>0.97150000000000003</v>
      </c>
      <c r="JH24" s="24">
        <v>0.99870000000000003</v>
      </c>
      <c r="JI24" s="12">
        <v>0.80784615384615388</v>
      </c>
      <c r="JJ24" s="12">
        <v>0.79482051282051291</v>
      </c>
      <c r="JK24" s="12">
        <v>0.77189743589743587</v>
      </c>
      <c r="JL24" s="24">
        <v>0.65969999999999995</v>
      </c>
    </row>
    <row r="25" spans="1:275" ht="24.2" customHeight="1" thickBot="1" x14ac:dyDescent="0.25">
      <c r="A25" s="11" t="s">
        <v>39</v>
      </c>
      <c r="B25" s="38" t="s">
        <v>27</v>
      </c>
      <c r="C25" s="35" t="s">
        <v>24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6">
        <v>0</v>
      </c>
      <c r="HB25" s="16">
        <v>0</v>
      </c>
      <c r="HC25" s="16">
        <v>0</v>
      </c>
      <c r="HD25" s="16">
        <v>0</v>
      </c>
      <c r="HE25" s="16">
        <v>0</v>
      </c>
      <c r="HF25" s="16">
        <v>0</v>
      </c>
      <c r="HG25" s="16">
        <v>0</v>
      </c>
      <c r="HH25" s="16">
        <v>0</v>
      </c>
      <c r="HI25" s="16">
        <v>0</v>
      </c>
      <c r="HJ25" s="16">
        <v>0</v>
      </c>
      <c r="HK25" s="16">
        <v>0</v>
      </c>
      <c r="HL25" s="16">
        <v>0</v>
      </c>
      <c r="HM25" s="16">
        <v>0</v>
      </c>
      <c r="HN25" s="16">
        <v>0</v>
      </c>
      <c r="HO25" s="16">
        <v>0</v>
      </c>
      <c r="HP25" s="16">
        <v>0</v>
      </c>
      <c r="HQ25" s="16">
        <v>0</v>
      </c>
      <c r="HR25" s="16">
        <v>0</v>
      </c>
      <c r="HS25" s="16">
        <v>0</v>
      </c>
      <c r="HT25" s="16">
        <v>0</v>
      </c>
      <c r="HU25" s="16">
        <v>0</v>
      </c>
      <c r="HV25" s="16">
        <v>0</v>
      </c>
      <c r="HW25" s="16">
        <v>0</v>
      </c>
      <c r="HX25" s="16">
        <v>0</v>
      </c>
      <c r="HY25" s="16">
        <v>0</v>
      </c>
      <c r="HZ25" s="16">
        <v>0</v>
      </c>
      <c r="IA25" s="16">
        <v>0</v>
      </c>
      <c r="IB25" s="16">
        <v>0</v>
      </c>
      <c r="IC25" s="16">
        <v>0</v>
      </c>
      <c r="ID25" s="16">
        <v>0</v>
      </c>
      <c r="IE25" s="16">
        <v>0</v>
      </c>
      <c r="IF25" s="16">
        <v>0</v>
      </c>
      <c r="IG25" s="16">
        <v>0</v>
      </c>
      <c r="IH25" s="16">
        <v>0</v>
      </c>
      <c r="II25" s="16">
        <v>0</v>
      </c>
      <c r="IJ25" s="16">
        <v>0</v>
      </c>
      <c r="IK25" s="16">
        <v>0</v>
      </c>
      <c r="IL25" s="16">
        <v>0</v>
      </c>
      <c r="IM25" s="16">
        <v>0</v>
      </c>
      <c r="IN25" s="16">
        <v>0</v>
      </c>
      <c r="IO25" s="16">
        <v>0</v>
      </c>
      <c r="IP25" s="16">
        <v>0</v>
      </c>
      <c r="IQ25" s="16">
        <v>0</v>
      </c>
      <c r="IR25" s="16">
        <v>0</v>
      </c>
      <c r="IS25" s="16">
        <v>0</v>
      </c>
      <c r="IT25" s="16">
        <v>0</v>
      </c>
      <c r="IU25" s="16">
        <v>0</v>
      </c>
      <c r="IV25" s="16">
        <v>0</v>
      </c>
      <c r="IW25" s="16">
        <v>0</v>
      </c>
      <c r="IX25" s="16">
        <v>0</v>
      </c>
      <c r="IY25" s="16">
        <v>0</v>
      </c>
      <c r="IZ25" s="16">
        <v>0</v>
      </c>
      <c r="JA25" s="16">
        <v>0</v>
      </c>
      <c r="JB25" s="16">
        <v>0</v>
      </c>
      <c r="JC25" s="16">
        <v>0</v>
      </c>
      <c r="JD25" s="16">
        <v>0</v>
      </c>
      <c r="JE25" s="16">
        <v>0</v>
      </c>
      <c r="JF25" s="16">
        <v>0</v>
      </c>
      <c r="JG25" s="16">
        <v>0</v>
      </c>
      <c r="JH25" s="16">
        <v>0</v>
      </c>
      <c r="JI25" s="16">
        <v>0</v>
      </c>
      <c r="JJ25" s="16">
        <v>0</v>
      </c>
      <c r="JK25" s="16">
        <v>0</v>
      </c>
      <c r="JL25" s="16">
        <v>0</v>
      </c>
    </row>
    <row r="26" spans="1:275" ht="48" customHeight="1" thickBot="1" x14ac:dyDescent="0.25">
      <c r="A26" s="11" t="s">
        <v>40</v>
      </c>
      <c r="B26" s="38" t="s">
        <v>27</v>
      </c>
      <c r="C26" s="35" t="s">
        <v>24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0</v>
      </c>
      <c r="EG26" s="16">
        <v>0</v>
      </c>
      <c r="EH26" s="16">
        <v>0</v>
      </c>
      <c r="EI26" s="16">
        <v>0</v>
      </c>
      <c r="EJ26" s="16">
        <v>0</v>
      </c>
      <c r="EK26" s="16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  <c r="FB26" s="16">
        <v>0</v>
      </c>
      <c r="FC26" s="16">
        <v>0</v>
      </c>
      <c r="FD26" s="16">
        <v>0</v>
      </c>
      <c r="FE26" s="16">
        <v>0</v>
      </c>
      <c r="FF26" s="16">
        <v>0</v>
      </c>
      <c r="FG26" s="16">
        <v>0</v>
      </c>
      <c r="FH26" s="16">
        <v>0</v>
      </c>
      <c r="FI26" s="16">
        <v>0</v>
      </c>
      <c r="FJ26" s="16">
        <v>0</v>
      </c>
      <c r="FK26" s="16">
        <v>0</v>
      </c>
      <c r="FL26" s="16">
        <v>0</v>
      </c>
      <c r="FM26" s="16">
        <v>0</v>
      </c>
      <c r="FN26" s="16">
        <v>0</v>
      </c>
      <c r="FO26" s="16">
        <v>0</v>
      </c>
      <c r="FP26" s="16">
        <v>0</v>
      </c>
      <c r="FQ26" s="16">
        <v>0</v>
      </c>
      <c r="FR26" s="16">
        <v>0</v>
      </c>
      <c r="FS26" s="16">
        <v>0</v>
      </c>
      <c r="FT26" s="16">
        <v>0</v>
      </c>
      <c r="FU26" s="16">
        <v>0</v>
      </c>
      <c r="FV26" s="16">
        <v>0</v>
      </c>
      <c r="FW26" s="16">
        <v>0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0</v>
      </c>
      <c r="GH26" s="16">
        <v>0</v>
      </c>
      <c r="GI26" s="16">
        <v>0</v>
      </c>
      <c r="GJ26" s="16">
        <v>0</v>
      </c>
      <c r="GK26" s="16">
        <v>0</v>
      </c>
      <c r="GL26" s="16">
        <v>0</v>
      </c>
      <c r="GM26" s="16">
        <v>0</v>
      </c>
      <c r="GN26" s="16">
        <v>0</v>
      </c>
      <c r="GO26" s="16">
        <v>0</v>
      </c>
      <c r="GP26" s="16">
        <v>0</v>
      </c>
      <c r="GQ26" s="16">
        <v>0</v>
      </c>
      <c r="GR26" s="16">
        <v>0</v>
      </c>
      <c r="GS26" s="16">
        <v>0</v>
      </c>
      <c r="GT26" s="16">
        <v>0</v>
      </c>
      <c r="GU26" s="16">
        <v>0</v>
      </c>
      <c r="GV26" s="16">
        <v>0</v>
      </c>
      <c r="GW26" s="16">
        <v>0</v>
      </c>
      <c r="GX26" s="16">
        <v>0</v>
      </c>
      <c r="GY26" s="16">
        <v>0</v>
      </c>
      <c r="GZ26" s="16">
        <v>0</v>
      </c>
      <c r="HA26" s="16">
        <v>0</v>
      </c>
      <c r="HB26" s="16">
        <v>0</v>
      </c>
      <c r="HC26" s="16">
        <v>0</v>
      </c>
      <c r="HD26" s="16">
        <v>0</v>
      </c>
      <c r="HE26" s="16">
        <v>0</v>
      </c>
      <c r="HF26" s="16">
        <v>0</v>
      </c>
      <c r="HG26" s="16">
        <v>0</v>
      </c>
      <c r="HH26" s="16">
        <v>0</v>
      </c>
      <c r="HI26" s="16">
        <v>0</v>
      </c>
      <c r="HJ26" s="16">
        <v>0</v>
      </c>
      <c r="HK26" s="16">
        <v>0</v>
      </c>
      <c r="HL26" s="16">
        <v>0</v>
      </c>
      <c r="HM26" s="16">
        <v>0</v>
      </c>
      <c r="HN26" s="16">
        <v>0</v>
      </c>
      <c r="HO26" s="16">
        <v>0</v>
      </c>
      <c r="HP26" s="16">
        <v>0</v>
      </c>
      <c r="HQ26" s="16">
        <v>0</v>
      </c>
      <c r="HR26" s="16">
        <v>0</v>
      </c>
      <c r="HS26" s="16">
        <v>0</v>
      </c>
      <c r="HT26" s="16">
        <v>0</v>
      </c>
      <c r="HU26" s="16">
        <v>0</v>
      </c>
      <c r="HV26" s="16">
        <v>0</v>
      </c>
      <c r="HW26" s="16">
        <v>0</v>
      </c>
      <c r="HX26" s="16">
        <v>0</v>
      </c>
      <c r="HY26" s="16">
        <v>0</v>
      </c>
      <c r="HZ26" s="16">
        <v>0</v>
      </c>
      <c r="IA26" s="16">
        <v>0</v>
      </c>
      <c r="IB26" s="16">
        <v>0</v>
      </c>
      <c r="IC26" s="16">
        <v>0</v>
      </c>
      <c r="ID26" s="16">
        <v>0</v>
      </c>
      <c r="IE26" s="16">
        <v>0</v>
      </c>
      <c r="IF26" s="16">
        <v>0</v>
      </c>
      <c r="IG26" s="16">
        <v>0</v>
      </c>
      <c r="IH26" s="16">
        <v>0</v>
      </c>
      <c r="II26" s="16">
        <v>0</v>
      </c>
      <c r="IJ26" s="16">
        <v>0</v>
      </c>
      <c r="IK26" s="16">
        <v>0</v>
      </c>
      <c r="IL26" s="16">
        <v>0</v>
      </c>
      <c r="IM26" s="16">
        <v>0</v>
      </c>
      <c r="IN26" s="16">
        <v>0</v>
      </c>
      <c r="IO26" s="16">
        <v>0</v>
      </c>
      <c r="IP26" s="16">
        <v>0</v>
      </c>
      <c r="IQ26" s="16">
        <v>0</v>
      </c>
      <c r="IR26" s="16">
        <v>0</v>
      </c>
      <c r="IS26" s="16">
        <v>0</v>
      </c>
      <c r="IT26" s="16">
        <v>0</v>
      </c>
      <c r="IU26" s="16">
        <v>0</v>
      </c>
      <c r="IV26" s="16">
        <v>0</v>
      </c>
      <c r="IW26" s="16">
        <v>0</v>
      </c>
      <c r="IX26" s="16">
        <v>0</v>
      </c>
      <c r="IY26" s="16">
        <v>0</v>
      </c>
      <c r="IZ26" s="16">
        <v>0</v>
      </c>
      <c r="JA26" s="16">
        <v>0</v>
      </c>
      <c r="JB26" s="16">
        <v>0</v>
      </c>
      <c r="JC26" s="16">
        <v>0</v>
      </c>
      <c r="JD26" s="16">
        <v>0</v>
      </c>
      <c r="JE26" s="16">
        <v>0</v>
      </c>
      <c r="JF26" s="16">
        <v>0</v>
      </c>
      <c r="JG26" s="16">
        <v>0</v>
      </c>
      <c r="JH26" s="16">
        <v>0</v>
      </c>
      <c r="JI26" s="16">
        <v>0</v>
      </c>
      <c r="JJ26" s="16">
        <v>0</v>
      </c>
      <c r="JK26" s="16">
        <v>0</v>
      </c>
      <c r="JL26" s="16">
        <v>0</v>
      </c>
    </row>
    <row r="27" spans="1:275" ht="24.2" customHeight="1" thickBot="1" x14ac:dyDescent="0.25">
      <c r="A27" s="11" t="s">
        <v>41</v>
      </c>
      <c r="B27" s="38" t="s">
        <v>27</v>
      </c>
      <c r="C27" s="35" t="s">
        <v>24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6">
        <v>0</v>
      </c>
      <c r="EC27" s="16">
        <v>0</v>
      </c>
      <c r="ED27" s="16">
        <v>0</v>
      </c>
      <c r="EE27" s="16">
        <v>0</v>
      </c>
      <c r="EF27" s="16">
        <v>0</v>
      </c>
      <c r="EG27" s="16">
        <v>0</v>
      </c>
      <c r="EH27" s="16">
        <v>0</v>
      </c>
      <c r="EI27" s="16">
        <v>0</v>
      </c>
      <c r="EJ27" s="16">
        <v>0</v>
      </c>
      <c r="EK27" s="16">
        <v>0</v>
      </c>
      <c r="EL27" s="16">
        <v>0</v>
      </c>
      <c r="EM27" s="16">
        <v>0</v>
      </c>
      <c r="EN27" s="16">
        <v>0</v>
      </c>
      <c r="EO27" s="16">
        <v>0</v>
      </c>
      <c r="EP27" s="16">
        <v>0</v>
      </c>
      <c r="EQ27" s="16">
        <v>0</v>
      </c>
      <c r="ER27" s="16">
        <v>0</v>
      </c>
      <c r="ES27" s="16">
        <v>0</v>
      </c>
      <c r="ET27" s="16">
        <v>0</v>
      </c>
      <c r="EU27" s="16">
        <v>0</v>
      </c>
      <c r="EV27" s="16">
        <v>0</v>
      </c>
      <c r="EW27" s="16">
        <v>0</v>
      </c>
      <c r="EX27" s="16">
        <v>0</v>
      </c>
      <c r="EY27" s="16">
        <v>0</v>
      </c>
      <c r="EZ27" s="16">
        <v>0</v>
      </c>
      <c r="FA27" s="16">
        <v>0</v>
      </c>
      <c r="FB27" s="16">
        <v>0</v>
      </c>
      <c r="FC27" s="16">
        <v>0</v>
      </c>
      <c r="FD27" s="16">
        <v>0</v>
      </c>
      <c r="FE27" s="16">
        <v>0</v>
      </c>
      <c r="FF27" s="16">
        <v>0</v>
      </c>
      <c r="FG27" s="16">
        <v>0</v>
      </c>
      <c r="FH27" s="16">
        <v>0</v>
      </c>
      <c r="FI27" s="16">
        <v>0</v>
      </c>
      <c r="FJ27" s="16">
        <v>0</v>
      </c>
      <c r="FK27" s="16">
        <v>0</v>
      </c>
      <c r="FL27" s="16">
        <v>0</v>
      </c>
      <c r="FM27" s="16">
        <v>0</v>
      </c>
      <c r="FN27" s="16">
        <v>0</v>
      </c>
      <c r="FO27" s="16">
        <v>0</v>
      </c>
      <c r="FP27" s="16">
        <v>0</v>
      </c>
      <c r="FQ27" s="16">
        <v>0</v>
      </c>
      <c r="FR27" s="16">
        <v>0</v>
      </c>
      <c r="FS27" s="16">
        <v>0</v>
      </c>
      <c r="FT27" s="16">
        <v>0</v>
      </c>
      <c r="FU27" s="16">
        <v>0</v>
      </c>
      <c r="FV27" s="16">
        <v>0</v>
      </c>
      <c r="FW27" s="16">
        <v>0</v>
      </c>
      <c r="FX27" s="16">
        <v>0</v>
      </c>
      <c r="FY27" s="16">
        <v>0</v>
      </c>
      <c r="FZ27" s="16">
        <v>0</v>
      </c>
      <c r="GA27" s="16">
        <v>0</v>
      </c>
      <c r="GB27" s="16">
        <v>0</v>
      </c>
      <c r="GC27" s="16">
        <v>0</v>
      </c>
      <c r="GD27" s="16">
        <v>0</v>
      </c>
      <c r="GE27" s="16">
        <v>0</v>
      </c>
      <c r="GF27" s="16">
        <v>0</v>
      </c>
      <c r="GG27" s="16">
        <v>0</v>
      </c>
      <c r="GH27" s="16">
        <v>0</v>
      </c>
      <c r="GI27" s="16">
        <v>0</v>
      </c>
      <c r="GJ27" s="16">
        <v>0</v>
      </c>
      <c r="GK27" s="16">
        <v>0</v>
      </c>
      <c r="GL27" s="16">
        <v>0</v>
      </c>
      <c r="GM27" s="16">
        <v>0</v>
      </c>
      <c r="GN27" s="16">
        <v>0</v>
      </c>
      <c r="GO27" s="16">
        <v>0</v>
      </c>
      <c r="GP27" s="16">
        <v>0</v>
      </c>
      <c r="GQ27" s="16">
        <v>0</v>
      </c>
      <c r="GR27" s="16">
        <v>0</v>
      </c>
      <c r="GS27" s="16">
        <v>0</v>
      </c>
      <c r="GT27" s="16">
        <v>0</v>
      </c>
      <c r="GU27" s="16">
        <v>0</v>
      </c>
      <c r="GV27" s="16">
        <v>0</v>
      </c>
      <c r="GW27" s="16">
        <v>0</v>
      </c>
      <c r="GX27" s="16">
        <v>0</v>
      </c>
      <c r="GY27" s="16">
        <v>0</v>
      </c>
      <c r="GZ27" s="16">
        <v>0</v>
      </c>
      <c r="HA27" s="16">
        <v>0</v>
      </c>
      <c r="HB27" s="16">
        <v>0</v>
      </c>
      <c r="HC27" s="16">
        <v>0</v>
      </c>
      <c r="HD27" s="16">
        <v>0</v>
      </c>
      <c r="HE27" s="16">
        <v>0</v>
      </c>
      <c r="HF27" s="16">
        <v>0</v>
      </c>
      <c r="HG27" s="16">
        <v>0</v>
      </c>
      <c r="HH27" s="16">
        <v>0</v>
      </c>
      <c r="HI27" s="16">
        <v>0</v>
      </c>
      <c r="HJ27" s="16">
        <v>0</v>
      </c>
      <c r="HK27" s="16">
        <v>0</v>
      </c>
      <c r="HL27" s="16">
        <v>0</v>
      </c>
      <c r="HM27" s="16">
        <v>0</v>
      </c>
      <c r="HN27" s="16">
        <v>0</v>
      </c>
      <c r="HO27" s="16">
        <v>0</v>
      </c>
      <c r="HP27" s="16">
        <v>0</v>
      </c>
      <c r="HQ27" s="16">
        <v>0</v>
      </c>
      <c r="HR27" s="16">
        <v>0</v>
      </c>
      <c r="HS27" s="16">
        <v>0</v>
      </c>
      <c r="HT27" s="16">
        <v>0</v>
      </c>
      <c r="HU27" s="16">
        <v>0</v>
      </c>
      <c r="HV27" s="16">
        <v>0</v>
      </c>
      <c r="HW27" s="16">
        <v>0</v>
      </c>
      <c r="HX27" s="16">
        <v>0</v>
      </c>
      <c r="HY27" s="16">
        <v>0</v>
      </c>
      <c r="HZ27" s="16">
        <v>0</v>
      </c>
      <c r="IA27" s="16">
        <v>0</v>
      </c>
      <c r="IB27" s="16">
        <v>0</v>
      </c>
      <c r="IC27" s="16">
        <v>0</v>
      </c>
      <c r="ID27" s="16">
        <v>0</v>
      </c>
      <c r="IE27" s="16">
        <v>0</v>
      </c>
      <c r="IF27" s="16">
        <v>0</v>
      </c>
      <c r="IG27" s="16">
        <v>0</v>
      </c>
      <c r="IH27" s="16">
        <v>0</v>
      </c>
      <c r="II27" s="16">
        <v>0</v>
      </c>
      <c r="IJ27" s="16">
        <v>0</v>
      </c>
      <c r="IK27" s="16">
        <v>0</v>
      </c>
      <c r="IL27" s="16">
        <v>0</v>
      </c>
      <c r="IM27" s="16">
        <v>0</v>
      </c>
      <c r="IN27" s="16">
        <v>0</v>
      </c>
      <c r="IO27" s="16">
        <v>0</v>
      </c>
      <c r="IP27" s="16">
        <v>0</v>
      </c>
      <c r="IQ27" s="16">
        <v>0</v>
      </c>
      <c r="IR27" s="16">
        <v>0</v>
      </c>
      <c r="IS27" s="16">
        <v>0</v>
      </c>
      <c r="IT27" s="16">
        <v>0</v>
      </c>
      <c r="IU27" s="16">
        <v>0</v>
      </c>
      <c r="IV27" s="16">
        <v>0</v>
      </c>
      <c r="IW27" s="16">
        <v>0</v>
      </c>
      <c r="IX27" s="16">
        <v>0</v>
      </c>
      <c r="IY27" s="16">
        <v>0</v>
      </c>
      <c r="IZ27" s="16">
        <v>0</v>
      </c>
      <c r="JA27" s="16">
        <v>0</v>
      </c>
      <c r="JB27" s="16">
        <v>0</v>
      </c>
      <c r="JC27" s="16">
        <v>0</v>
      </c>
      <c r="JD27" s="16">
        <v>0</v>
      </c>
      <c r="JE27" s="16">
        <v>0</v>
      </c>
      <c r="JF27" s="16">
        <v>0</v>
      </c>
      <c r="JG27" s="16">
        <v>0</v>
      </c>
      <c r="JH27" s="16">
        <v>0</v>
      </c>
      <c r="JI27" s="16">
        <v>0</v>
      </c>
      <c r="JJ27" s="16">
        <v>0</v>
      </c>
      <c r="JK27" s="16">
        <v>0</v>
      </c>
      <c r="JL27" s="16">
        <v>0</v>
      </c>
    </row>
    <row r="28" spans="1:275" ht="24.2" customHeight="1" thickBot="1" x14ac:dyDescent="0.25">
      <c r="A28" s="14" t="s">
        <v>42</v>
      </c>
      <c r="B28" s="38" t="s">
        <v>27</v>
      </c>
      <c r="C28" s="35" t="s">
        <v>24</v>
      </c>
      <c r="D28" s="24">
        <v>0.40760000000000002</v>
      </c>
      <c r="E28" s="24">
        <v>0.86550000000000005</v>
      </c>
      <c r="F28" s="24">
        <v>0.42980000000000002</v>
      </c>
      <c r="G28" s="24">
        <v>6.7400000000000002E-2</v>
      </c>
      <c r="H28" s="24">
        <v>0.2074</v>
      </c>
      <c r="I28" s="24">
        <v>1.1049</v>
      </c>
      <c r="J28" s="24">
        <v>0.25480000000000003</v>
      </c>
      <c r="K28" s="24">
        <v>0.32790000000000002</v>
      </c>
      <c r="L28" s="24">
        <v>0.7581</v>
      </c>
      <c r="M28" s="24">
        <v>0.44350000000000001</v>
      </c>
      <c r="N28" s="24">
        <v>0.26910000000000001</v>
      </c>
      <c r="O28" s="24">
        <v>0.26340000000000002</v>
      </c>
      <c r="P28" s="24">
        <v>0.37609999999999999</v>
      </c>
      <c r="Q28" s="24">
        <v>8.6099999999999996E-2</v>
      </c>
      <c r="R28" s="24">
        <v>0.63139999999999996</v>
      </c>
      <c r="S28" s="24">
        <v>0.84799999999999998</v>
      </c>
      <c r="T28" s="24">
        <v>0.79179999999999995</v>
      </c>
      <c r="U28" s="24">
        <v>1.0082</v>
      </c>
      <c r="V28" s="12">
        <v>0</v>
      </c>
      <c r="W28" s="12">
        <v>0</v>
      </c>
      <c r="X28" s="24">
        <v>0.55410000000000004</v>
      </c>
      <c r="Y28" s="24">
        <v>1.1422000000000001</v>
      </c>
      <c r="Z28" s="24">
        <v>0.748</v>
      </c>
      <c r="AA28" s="24">
        <v>1.5697000000000001</v>
      </c>
      <c r="AB28" s="24">
        <v>1.5762</v>
      </c>
      <c r="AC28" s="24">
        <v>6.0999999999999999E-2</v>
      </c>
      <c r="AD28" s="12">
        <v>0</v>
      </c>
      <c r="AE28" s="24">
        <v>0.28079999999999999</v>
      </c>
      <c r="AF28" s="24">
        <v>0.74519999999999997</v>
      </c>
      <c r="AG28" s="24">
        <v>0.64070000000000005</v>
      </c>
      <c r="AH28" s="24">
        <v>0.98260000000000003</v>
      </c>
      <c r="AI28" s="24">
        <v>0.77129999999999999</v>
      </c>
      <c r="AJ28" s="24">
        <v>0.505</v>
      </c>
      <c r="AK28" s="24">
        <v>0.76049999999999995</v>
      </c>
      <c r="AL28" s="24">
        <v>0.71179999999999999</v>
      </c>
      <c r="AM28" s="24">
        <v>0.23400000000000001</v>
      </c>
      <c r="AN28" s="24">
        <v>0.95420000000000005</v>
      </c>
      <c r="AO28" s="24">
        <v>0.64749999999999996</v>
      </c>
      <c r="AP28" s="24">
        <v>0.4234</v>
      </c>
      <c r="AQ28" s="24">
        <v>0.80889999999999995</v>
      </c>
      <c r="AR28" s="24">
        <v>0.84719999999999995</v>
      </c>
      <c r="AS28" s="24">
        <v>0.95479999999999998</v>
      </c>
      <c r="AT28" s="24">
        <v>0.88090000000000002</v>
      </c>
      <c r="AU28" s="24">
        <v>1.0222</v>
      </c>
      <c r="AV28" s="24">
        <v>0.49959999999999999</v>
      </c>
      <c r="AW28" s="24">
        <v>0.40670000000000001</v>
      </c>
      <c r="AX28" s="24">
        <v>6.25E-2</v>
      </c>
      <c r="AY28" s="24">
        <v>0.51029999999999998</v>
      </c>
      <c r="AZ28" s="24">
        <v>0.79039999999999999</v>
      </c>
      <c r="BA28" s="24">
        <v>0.44180000000000003</v>
      </c>
      <c r="BB28" s="24">
        <v>0.75370000000000004</v>
      </c>
      <c r="BC28" s="24">
        <v>0.54910000000000003</v>
      </c>
      <c r="BD28" s="24">
        <v>0.7147</v>
      </c>
      <c r="BE28" s="24">
        <v>0.75339999999999996</v>
      </c>
      <c r="BF28" s="24">
        <v>0.86080000000000001</v>
      </c>
      <c r="BG28" s="24">
        <v>0.31769999999999998</v>
      </c>
      <c r="BH28" s="24">
        <v>0.2276</v>
      </c>
      <c r="BI28" s="24">
        <v>0.8508</v>
      </c>
      <c r="BJ28" s="24">
        <v>0.73299999999999998</v>
      </c>
      <c r="BK28" s="24">
        <v>0.54330000000000001</v>
      </c>
      <c r="BL28" s="24">
        <v>0.61570000000000003</v>
      </c>
      <c r="BM28" s="24">
        <v>0.70989999999999998</v>
      </c>
      <c r="BN28" s="12">
        <v>0</v>
      </c>
      <c r="BO28" s="12">
        <v>0</v>
      </c>
      <c r="BP28" s="24">
        <v>0.28079999999999999</v>
      </c>
      <c r="BQ28" s="24">
        <v>0.67830000000000001</v>
      </c>
      <c r="BR28" s="24">
        <v>0.73089999999999999</v>
      </c>
      <c r="BS28" s="24">
        <v>0.62880000000000003</v>
      </c>
      <c r="BT28" s="24">
        <v>0.66610000000000003</v>
      </c>
      <c r="BU28" s="24">
        <v>0.7399</v>
      </c>
      <c r="BV28" s="24">
        <v>0.73319999999999996</v>
      </c>
      <c r="BW28" s="24">
        <v>0.2301</v>
      </c>
      <c r="BX28" s="24">
        <v>0.36180000000000001</v>
      </c>
      <c r="BY28" s="24">
        <v>0.3448</v>
      </c>
      <c r="BZ28" s="24">
        <v>0.9274</v>
      </c>
      <c r="CA28" s="24">
        <v>0.67889999999999995</v>
      </c>
      <c r="CB28" s="24">
        <v>0.89949999999999997</v>
      </c>
      <c r="CC28" s="24">
        <v>0.75890000000000002</v>
      </c>
      <c r="CD28" s="24">
        <v>0.97550000000000003</v>
      </c>
      <c r="CE28" s="12">
        <v>0</v>
      </c>
      <c r="CF28" s="24">
        <v>0.77100000000000002</v>
      </c>
      <c r="CG28" s="24">
        <v>0.73140000000000005</v>
      </c>
      <c r="CH28" s="24">
        <v>0.72699999999999998</v>
      </c>
      <c r="CI28" s="12">
        <v>0</v>
      </c>
      <c r="CJ28" s="12">
        <v>0</v>
      </c>
      <c r="CK28" s="24">
        <v>0.69340000000000002</v>
      </c>
      <c r="CL28" s="12">
        <v>0</v>
      </c>
      <c r="CM28" s="12">
        <v>0</v>
      </c>
      <c r="CN28" s="12">
        <v>0</v>
      </c>
      <c r="CO28" s="12">
        <v>0</v>
      </c>
      <c r="CP28" s="24">
        <v>0.29380000000000001</v>
      </c>
      <c r="CQ28" s="24">
        <v>0.60770000000000002</v>
      </c>
      <c r="CR28" s="24">
        <v>0.14180000000000001</v>
      </c>
      <c r="CS28" s="24">
        <v>0.87119999999999997</v>
      </c>
      <c r="CT28" s="24">
        <v>1.1673</v>
      </c>
      <c r="CU28" s="24">
        <v>1.2232000000000001</v>
      </c>
      <c r="CV28" s="24">
        <v>1.0746</v>
      </c>
      <c r="CW28" s="24">
        <v>1.0265</v>
      </c>
      <c r="CX28" s="24">
        <v>0.24390000000000001</v>
      </c>
      <c r="CY28" s="24">
        <v>0.1401</v>
      </c>
      <c r="CZ28" s="24">
        <v>0.3624</v>
      </c>
      <c r="DA28" s="24">
        <v>0.25019999999999998</v>
      </c>
      <c r="DB28" s="24">
        <v>0.14180000000000001</v>
      </c>
      <c r="DC28" s="24">
        <v>0.24729999999999999</v>
      </c>
      <c r="DD28" s="24">
        <v>0.28939999999999999</v>
      </c>
      <c r="DE28" s="24">
        <v>0.375</v>
      </c>
      <c r="DF28" s="24">
        <v>0.22470000000000001</v>
      </c>
      <c r="DG28" s="12">
        <v>0</v>
      </c>
      <c r="DH28" s="12">
        <v>0</v>
      </c>
      <c r="DI28" s="12">
        <v>0</v>
      </c>
      <c r="DJ28" s="12">
        <v>0</v>
      </c>
      <c r="DK28" s="24">
        <v>0.15340000000000001</v>
      </c>
      <c r="DL28" s="24">
        <v>0.59489999999999998</v>
      </c>
      <c r="DM28" s="24">
        <v>0.60829999999999995</v>
      </c>
      <c r="DN28" s="24">
        <v>0.66500000000000004</v>
      </c>
      <c r="DO28" s="24">
        <v>0.93259999999999998</v>
      </c>
      <c r="DP28" s="24">
        <v>0.92859999999999998</v>
      </c>
      <c r="DQ28" s="24">
        <v>1.1364000000000001</v>
      </c>
      <c r="DR28" s="24">
        <v>1.3251999999999999</v>
      </c>
      <c r="DS28" s="24">
        <v>1.0764</v>
      </c>
      <c r="DT28" s="24">
        <v>0.53120000000000001</v>
      </c>
      <c r="DU28" s="24">
        <v>0.95409999999999995</v>
      </c>
      <c r="DV28" s="24">
        <v>0.9113</v>
      </c>
      <c r="DW28" s="24">
        <v>0.67559999999999998</v>
      </c>
      <c r="DX28" s="24">
        <v>0.15790000000000001</v>
      </c>
      <c r="DY28" s="24">
        <v>0.79300000000000004</v>
      </c>
      <c r="DZ28" s="24">
        <v>0.37190000000000001</v>
      </c>
      <c r="EA28" s="24">
        <v>0.67100000000000004</v>
      </c>
      <c r="EB28" s="24">
        <v>9.5299999999999996E-2</v>
      </c>
      <c r="EC28" s="24">
        <v>0.16259999999999999</v>
      </c>
      <c r="ED28" s="24">
        <v>1.0411999999999999</v>
      </c>
      <c r="EE28" s="24">
        <v>0.8901</v>
      </c>
      <c r="EF28" s="24">
        <v>0.73540000000000005</v>
      </c>
      <c r="EG28" s="24">
        <v>0.6119</v>
      </c>
      <c r="EH28" s="24">
        <v>0.87270000000000003</v>
      </c>
      <c r="EI28" s="24">
        <v>0.68820000000000003</v>
      </c>
      <c r="EJ28" s="24">
        <v>0.78220000000000001</v>
      </c>
      <c r="EK28" s="24">
        <v>0.69299999999999995</v>
      </c>
      <c r="EL28" s="24">
        <v>0.81120000000000003</v>
      </c>
      <c r="EM28" s="24">
        <v>0.68440000000000001</v>
      </c>
      <c r="EN28" s="24">
        <v>0.91490000000000005</v>
      </c>
      <c r="EO28" s="24">
        <v>0.43330000000000002</v>
      </c>
      <c r="EP28" s="24">
        <v>0.92320000000000002</v>
      </c>
      <c r="EQ28" s="24">
        <v>0.7087</v>
      </c>
      <c r="ER28" s="24">
        <v>0.57169999999999999</v>
      </c>
      <c r="ES28" s="24">
        <v>0.68559999999999999</v>
      </c>
      <c r="ET28" s="24">
        <v>0.73040000000000005</v>
      </c>
      <c r="EU28" s="24">
        <v>0.60570000000000002</v>
      </c>
      <c r="EV28" s="24">
        <v>0.83620000000000005</v>
      </c>
      <c r="EW28" s="24">
        <v>0.17749999999999999</v>
      </c>
      <c r="EX28" s="24">
        <v>0.88900000000000001</v>
      </c>
      <c r="EY28" s="24">
        <v>0.69289999999999996</v>
      </c>
      <c r="EZ28" s="24">
        <v>0.70269999999999999</v>
      </c>
      <c r="FA28" s="24">
        <v>0.28789999999999999</v>
      </c>
      <c r="FB28" s="24">
        <v>0.115</v>
      </c>
      <c r="FC28" s="24">
        <v>0.61619999999999997</v>
      </c>
      <c r="FD28" s="24">
        <v>0.2306</v>
      </c>
      <c r="FE28" s="24">
        <v>0.75090000000000001</v>
      </c>
      <c r="FF28" s="24">
        <v>1.0875999999999999</v>
      </c>
      <c r="FG28" s="24">
        <v>0.77969999999999995</v>
      </c>
      <c r="FH28" s="24">
        <v>0.64749999999999996</v>
      </c>
      <c r="FI28" s="24">
        <v>0.63170000000000004</v>
      </c>
      <c r="FJ28" s="24">
        <v>0.63080000000000003</v>
      </c>
      <c r="FK28" s="24">
        <v>1.0063</v>
      </c>
      <c r="FL28" s="24">
        <v>0.91039999999999999</v>
      </c>
      <c r="FM28" s="12">
        <v>0</v>
      </c>
      <c r="FN28" s="12">
        <v>0</v>
      </c>
      <c r="FO28" s="12">
        <v>0</v>
      </c>
      <c r="FP28" s="12">
        <v>0</v>
      </c>
      <c r="FQ28" s="12">
        <v>0</v>
      </c>
      <c r="FR28" s="24">
        <v>0.32619999999999999</v>
      </c>
      <c r="FS28" s="24">
        <v>0.77380000000000004</v>
      </c>
      <c r="FT28" s="24">
        <v>0.79949999999999999</v>
      </c>
      <c r="FU28" s="24">
        <v>0.7087</v>
      </c>
      <c r="FV28" s="24">
        <v>0.79269999999999996</v>
      </c>
      <c r="FW28" s="24">
        <v>0.7379</v>
      </c>
      <c r="FX28" s="24">
        <v>0.60880000000000001</v>
      </c>
      <c r="FY28" s="24">
        <v>0.68959999999999999</v>
      </c>
      <c r="FZ28" s="24">
        <v>0.73529999999999995</v>
      </c>
      <c r="GA28" s="24">
        <v>0.66059999999999997</v>
      </c>
      <c r="GB28" s="24">
        <v>0.81659999999999999</v>
      </c>
      <c r="GC28" s="24">
        <v>0.65749999999999997</v>
      </c>
      <c r="GD28" s="24">
        <v>0.66869999999999996</v>
      </c>
      <c r="GE28" s="24">
        <v>0.86119999999999997</v>
      </c>
      <c r="GF28" s="24">
        <v>0.98750000000000004</v>
      </c>
      <c r="GG28" s="24">
        <v>0.78069999999999995</v>
      </c>
      <c r="GH28" s="24">
        <v>1.3320000000000001</v>
      </c>
      <c r="GI28" s="24">
        <v>0.4627</v>
      </c>
      <c r="GJ28" s="24">
        <v>0.91469999999999996</v>
      </c>
      <c r="GK28" s="24">
        <v>0.80510000000000004</v>
      </c>
      <c r="GL28" s="24">
        <v>1.0330999999999999</v>
      </c>
      <c r="GM28" s="24">
        <v>1.3932</v>
      </c>
      <c r="GN28" s="24">
        <v>0.94720000000000004</v>
      </c>
      <c r="GO28" s="24">
        <v>1.3763000000000001</v>
      </c>
      <c r="GP28" s="24">
        <v>0.94</v>
      </c>
      <c r="GQ28" s="24">
        <v>0.60919999999999996</v>
      </c>
      <c r="GR28" s="24">
        <v>0.44190000000000002</v>
      </c>
      <c r="GS28" s="24">
        <v>3.8899999999999997E-2</v>
      </c>
      <c r="GT28" s="24">
        <v>3.7100000000000001E-2</v>
      </c>
      <c r="GU28" s="24">
        <v>0.13919999999999999</v>
      </c>
      <c r="GV28" s="24">
        <v>0.58850000000000002</v>
      </c>
      <c r="GW28" s="24">
        <v>0.58989999999999998</v>
      </c>
      <c r="GX28" s="24">
        <v>0.59940000000000004</v>
      </c>
      <c r="GY28" s="24">
        <v>0.54530000000000001</v>
      </c>
      <c r="GZ28" s="24">
        <v>0.46229999999999999</v>
      </c>
      <c r="HA28" s="24">
        <v>0.4965</v>
      </c>
      <c r="HB28" s="24">
        <v>0.91949999999999998</v>
      </c>
      <c r="HC28" s="12">
        <v>0</v>
      </c>
      <c r="HD28" s="12">
        <v>0</v>
      </c>
      <c r="HE28" s="12">
        <v>0</v>
      </c>
      <c r="HF28" s="12">
        <v>0</v>
      </c>
      <c r="HG28" s="12">
        <v>0</v>
      </c>
      <c r="HH28" s="12">
        <v>0</v>
      </c>
      <c r="HI28" s="12">
        <v>0</v>
      </c>
      <c r="HJ28" s="12">
        <v>0</v>
      </c>
      <c r="HK28" s="12">
        <v>0</v>
      </c>
      <c r="HL28" s="12">
        <v>0</v>
      </c>
      <c r="HM28" s="12">
        <v>0</v>
      </c>
      <c r="HN28" s="12">
        <v>0</v>
      </c>
      <c r="HO28" s="24">
        <v>0.78349999999999997</v>
      </c>
      <c r="HP28" s="12">
        <v>0</v>
      </c>
      <c r="HQ28" s="12">
        <v>0</v>
      </c>
      <c r="HR28" s="12">
        <v>0</v>
      </c>
      <c r="HS28" s="12">
        <v>0</v>
      </c>
      <c r="HT28" s="12">
        <v>0</v>
      </c>
      <c r="HU28" s="12">
        <v>0</v>
      </c>
      <c r="HV28" s="24">
        <v>0.65790000000000004</v>
      </c>
      <c r="HW28" s="24">
        <v>1.0720000000000001</v>
      </c>
      <c r="HX28" s="24">
        <v>0.71519999999999995</v>
      </c>
      <c r="HY28" s="24">
        <v>0.3251</v>
      </c>
      <c r="HZ28" s="24">
        <v>0.92979999999999996</v>
      </c>
      <c r="IA28" s="24">
        <v>0.19209999999999999</v>
      </c>
      <c r="IB28" s="12">
        <v>0</v>
      </c>
      <c r="IC28" s="12">
        <v>0</v>
      </c>
      <c r="ID28" s="12">
        <v>0</v>
      </c>
      <c r="IE28" s="12">
        <v>0</v>
      </c>
      <c r="IF28" s="12">
        <v>0</v>
      </c>
      <c r="IG28" s="24">
        <v>1.4494</v>
      </c>
      <c r="IH28" s="24">
        <v>0.78380000000000005</v>
      </c>
      <c r="II28" s="24">
        <v>0.21260000000000001</v>
      </c>
      <c r="IJ28" s="24">
        <v>0.72140000000000004</v>
      </c>
      <c r="IK28" s="24">
        <v>0.65449999999999997</v>
      </c>
      <c r="IL28" s="24">
        <v>0.36809999999999998</v>
      </c>
      <c r="IM28" s="24">
        <v>0.84250000000000003</v>
      </c>
      <c r="IN28" s="24">
        <v>0.55089999999999995</v>
      </c>
      <c r="IO28" s="24">
        <v>0</v>
      </c>
      <c r="IP28" s="24">
        <v>0</v>
      </c>
      <c r="IQ28" s="24">
        <v>0</v>
      </c>
      <c r="IR28" s="24">
        <v>0</v>
      </c>
      <c r="IS28" s="24">
        <v>0.24279999999999999</v>
      </c>
      <c r="IT28" s="24">
        <v>0.38490000000000002</v>
      </c>
      <c r="IU28" s="24">
        <v>0.25419999999999998</v>
      </c>
      <c r="IV28" s="24">
        <v>0.67010000000000003</v>
      </c>
      <c r="IW28" s="24">
        <v>0.59840000000000004</v>
      </c>
      <c r="IX28" s="12">
        <v>0</v>
      </c>
      <c r="IY28" s="12">
        <v>0</v>
      </c>
      <c r="IZ28" s="12">
        <v>0</v>
      </c>
      <c r="JA28" s="12">
        <v>0</v>
      </c>
      <c r="JB28" s="24">
        <v>0.81920000000000004</v>
      </c>
      <c r="JC28" s="12">
        <v>0</v>
      </c>
      <c r="JD28" s="24">
        <v>0.74419999999999997</v>
      </c>
      <c r="JE28" s="12">
        <v>0</v>
      </c>
      <c r="JF28" s="24">
        <v>0.68940000000000001</v>
      </c>
      <c r="JG28" s="24">
        <v>0.91700000000000004</v>
      </c>
      <c r="JH28" s="24">
        <v>0.92120000000000002</v>
      </c>
      <c r="JI28" s="12">
        <v>0</v>
      </c>
      <c r="JJ28" s="12">
        <v>0</v>
      </c>
      <c r="JK28" s="12">
        <v>0</v>
      </c>
      <c r="JL28" s="24">
        <v>0.80610000000000004</v>
      </c>
    </row>
    <row r="29" spans="1:275" ht="24.2" customHeight="1" thickBot="1" x14ac:dyDescent="0.25">
      <c r="A29" s="11" t="s">
        <v>43</v>
      </c>
      <c r="B29" s="38" t="s">
        <v>27</v>
      </c>
      <c r="C29" s="35" t="s">
        <v>24</v>
      </c>
      <c r="D29" s="16">
        <v>0</v>
      </c>
      <c r="E29" s="24">
        <v>0</v>
      </c>
      <c r="F29" s="16">
        <v>0</v>
      </c>
      <c r="G29" s="16">
        <v>0</v>
      </c>
      <c r="H29" s="16">
        <v>0</v>
      </c>
      <c r="I29" s="24">
        <v>0</v>
      </c>
      <c r="J29" s="24">
        <v>0</v>
      </c>
      <c r="K29" s="16">
        <v>0</v>
      </c>
      <c r="L29" s="24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4">
        <v>0</v>
      </c>
      <c r="S29" s="24">
        <v>0</v>
      </c>
      <c r="T29" s="24">
        <v>0</v>
      </c>
      <c r="U29" s="24">
        <v>0</v>
      </c>
      <c r="V29" s="16">
        <v>0</v>
      </c>
      <c r="W29" s="16">
        <v>0</v>
      </c>
      <c r="X29" s="24">
        <v>0</v>
      </c>
      <c r="Y29" s="24">
        <v>0</v>
      </c>
      <c r="Z29" s="16">
        <v>0</v>
      </c>
      <c r="AA29" s="24">
        <v>0</v>
      </c>
      <c r="AB29" s="24">
        <v>0</v>
      </c>
      <c r="AC29" s="24">
        <v>0</v>
      </c>
      <c r="AD29" s="16">
        <v>0</v>
      </c>
      <c r="AE29" s="24">
        <v>0</v>
      </c>
      <c r="AF29" s="24">
        <v>0</v>
      </c>
      <c r="AG29" s="24">
        <v>0</v>
      </c>
      <c r="AH29" s="16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16">
        <v>0</v>
      </c>
      <c r="AS29" s="24">
        <v>0</v>
      </c>
      <c r="AT29" s="24">
        <v>0</v>
      </c>
      <c r="AU29" s="24">
        <v>0</v>
      </c>
      <c r="AV29" s="16">
        <v>0</v>
      </c>
      <c r="AW29" s="24">
        <v>0.40670000000000001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24">
        <v>0</v>
      </c>
      <c r="BE29" s="24">
        <v>0</v>
      </c>
      <c r="BF29" s="24">
        <v>0</v>
      </c>
      <c r="BG29" s="24">
        <v>0</v>
      </c>
      <c r="BH29" s="16">
        <v>0</v>
      </c>
      <c r="BI29" s="16">
        <v>0</v>
      </c>
      <c r="BJ29" s="24">
        <v>0</v>
      </c>
      <c r="BK29" s="16">
        <v>0</v>
      </c>
      <c r="BL29" s="16">
        <v>0</v>
      </c>
      <c r="BM29" s="24">
        <v>0</v>
      </c>
      <c r="BN29" s="16">
        <v>0</v>
      </c>
      <c r="BO29" s="16">
        <v>0</v>
      </c>
      <c r="BP29" s="24">
        <v>0</v>
      </c>
      <c r="BQ29" s="24">
        <v>0</v>
      </c>
      <c r="BR29" s="24">
        <v>0</v>
      </c>
      <c r="BS29" s="24">
        <v>0</v>
      </c>
      <c r="BT29" s="16">
        <v>0</v>
      </c>
      <c r="BU29" s="24">
        <v>0</v>
      </c>
      <c r="BV29" s="24">
        <v>0</v>
      </c>
      <c r="BW29" s="16">
        <v>0</v>
      </c>
      <c r="BX29" s="16">
        <v>0</v>
      </c>
      <c r="BY29" s="16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16">
        <v>0</v>
      </c>
      <c r="CF29" s="24">
        <v>0</v>
      </c>
      <c r="CG29" s="16">
        <v>0</v>
      </c>
      <c r="CH29" s="16">
        <v>0</v>
      </c>
      <c r="CI29" s="16">
        <v>0</v>
      </c>
      <c r="CJ29" s="16">
        <v>0</v>
      </c>
      <c r="CK29" s="24">
        <v>0</v>
      </c>
      <c r="CL29" s="16">
        <v>0</v>
      </c>
      <c r="CM29" s="16">
        <v>0</v>
      </c>
      <c r="CN29" s="16">
        <v>0</v>
      </c>
      <c r="CO29" s="16">
        <v>0</v>
      </c>
      <c r="CP29" s="24">
        <v>0</v>
      </c>
      <c r="CQ29" s="24">
        <v>0</v>
      </c>
      <c r="CR29" s="16">
        <v>0</v>
      </c>
      <c r="CS29" s="16">
        <v>0</v>
      </c>
      <c r="CT29" s="24">
        <v>0</v>
      </c>
      <c r="CU29" s="24">
        <v>0</v>
      </c>
      <c r="CV29" s="24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24">
        <v>0.24729999999999999</v>
      </c>
      <c r="DD29" s="24">
        <v>0.2893</v>
      </c>
      <c r="DE29" s="16">
        <v>0</v>
      </c>
      <c r="DF29" s="24">
        <v>0.22470000000000001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16">
        <v>0</v>
      </c>
      <c r="DY29" s="24">
        <v>0</v>
      </c>
      <c r="DZ29" s="16">
        <v>0</v>
      </c>
      <c r="EA29" s="16">
        <v>0</v>
      </c>
      <c r="EB29" s="16">
        <v>0</v>
      </c>
      <c r="EC29" s="16">
        <v>0</v>
      </c>
      <c r="ED29" s="24">
        <v>0</v>
      </c>
      <c r="EE29" s="24">
        <v>0</v>
      </c>
      <c r="EF29" s="24">
        <v>0</v>
      </c>
      <c r="EG29" s="16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16">
        <v>0</v>
      </c>
      <c r="EP29" s="24">
        <v>0</v>
      </c>
      <c r="EQ29" s="24">
        <v>0</v>
      </c>
      <c r="ER29" s="16">
        <v>0</v>
      </c>
      <c r="ES29" s="16">
        <v>0</v>
      </c>
      <c r="ET29" s="16">
        <v>0</v>
      </c>
      <c r="EU29" s="24">
        <v>0</v>
      </c>
      <c r="EV29" s="16">
        <v>0</v>
      </c>
      <c r="EW29" s="24">
        <v>0</v>
      </c>
      <c r="EX29" s="16">
        <v>0</v>
      </c>
      <c r="EY29" s="16">
        <v>0</v>
      </c>
      <c r="EZ29" s="16">
        <v>0</v>
      </c>
      <c r="FA29" s="24">
        <v>0</v>
      </c>
      <c r="FB29" s="16">
        <v>0</v>
      </c>
      <c r="FC29" s="24">
        <v>0</v>
      </c>
      <c r="FD29" s="24">
        <v>0.23050000000000001</v>
      </c>
      <c r="FE29" s="16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16">
        <v>0</v>
      </c>
      <c r="FN29" s="16">
        <v>0</v>
      </c>
      <c r="FO29" s="16">
        <v>0</v>
      </c>
      <c r="FP29" s="16">
        <v>0</v>
      </c>
      <c r="FQ29" s="16">
        <v>0</v>
      </c>
      <c r="FR29" s="16">
        <v>0</v>
      </c>
      <c r="FS29" s="24">
        <v>0</v>
      </c>
      <c r="FT29" s="24">
        <v>0</v>
      </c>
      <c r="FU29" s="16">
        <v>0</v>
      </c>
      <c r="FV29" s="24">
        <v>0</v>
      </c>
      <c r="FW29" s="16">
        <v>0</v>
      </c>
      <c r="FX29" s="16">
        <v>0</v>
      </c>
      <c r="FY29" s="24">
        <v>0</v>
      </c>
      <c r="FZ29" s="16">
        <v>0</v>
      </c>
      <c r="GA29" s="16">
        <v>0</v>
      </c>
      <c r="GB29" s="24">
        <v>0</v>
      </c>
      <c r="GC29" s="16">
        <v>0</v>
      </c>
      <c r="GD29" s="16">
        <v>0</v>
      </c>
      <c r="GE29" s="24">
        <v>0</v>
      </c>
      <c r="GF29" s="24">
        <v>0</v>
      </c>
      <c r="GG29" s="24">
        <v>0</v>
      </c>
      <c r="GH29" s="24">
        <v>0</v>
      </c>
      <c r="GI29" s="24">
        <v>0</v>
      </c>
      <c r="GJ29" s="24">
        <v>0</v>
      </c>
      <c r="GK29" s="24">
        <v>0</v>
      </c>
      <c r="GL29" s="24">
        <v>0</v>
      </c>
      <c r="GM29" s="24">
        <v>0</v>
      </c>
      <c r="GN29" s="24">
        <v>0</v>
      </c>
      <c r="GO29" s="24">
        <v>0</v>
      </c>
      <c r="GP29" s="24">
        <v>0</v>
      </c>
      <c r="GQ29" s="24">
        <v>0</v>
      </c>
      <c r="GR29" s="24">
        <v>0</v>
      </c>
      <c r="GS29" s="24">
        <v>0</v>
      </c>
      <c r="GT29" s="24">
        <v>0</v>
      </c>
      <c r="GU29" s="24">
        <v>0</v>
      </c>
      <c r="GV29" s="16">
        <v>0</v>
      </c>
      <c r="GW29" s="16">
        <v>0</v>
      </c>
      <c r="GX29" s="16">
        <v>0</v>
      </c>
      <c r="GY29" s="16">
        <v>0</v>
      </c>
      <c r="GZ29" s="16">
        <v>0</v>
      </c>
      <c r="HA29" s="16">
        <v>0</v>
      </c>
      <c r="HB29" s="16">
        <v>0</v>
      </c>
      <c r="HC29" s="16">
        <v>0</v>
      </c>
      <c r="HD29" s="16">
        <v>0</v>
      </c>
      <c r="HE29" s="16">
        <v>0</v>
      </c>
      <c r="HF29" s="16">
        <v>0</v>
      </c>
      <c r="HG29" s="16">
        <v>0</v>
      </c>
      <c r="HH29" s="16">
        <v>0</v>
      </c>
      <c r="HI29" s="16">
        <v>0</v>
      </c>
      <c r="HJ29" s="16">
        <v>0</v>
      </c>
      <c r="HK29" s="16">
        <v>0</v>
      </c>
      <c r="HL29" s="16">
        <v>0</v>
      </c>
      <c r="HM29" s="16">
        <v>0</v>
      </c>
      <c r="HN29" s="16">
        <v>0</v>
      </c>
      <c r="HO29" s="24">
        <v>0</v>
      </c>
      <c r="HP29" s="16">
        <v>0</v>
      </c>
      <c r="HQ29" s="16">
        <v>0</v>
      </c>
      <c r="HR29" s="16">
        <v>0</v>
      </c>
      <c r="HS29" s="16">
        <v>0</v>
      </c>
      <c r="HT29" s="16">
        <v>0</v>
      </c>
      <c r="HU29" s="16">
        <v>0</v>
      </c>
      <c r="HV29" s="24">
        <v>0</v>
      </c>
      <c r="HW29" s="24">
        <v>0</v>
      </c>
      <c r="HX29" s="16">
        <v>0</v>
      </c>
      <c r="HY29" s="16">
        <v>0</v>
      </c>
      <c r="HZ29" s="24">
        <v>0</v>
      </c>
      <c r="IA29" s="24">
        <v>0</v>
      </c>
      <c r="IB29" s="16">
        <v>0</v>
      </c>
      <c r="IC29" s="16">
        <v>0</v>
      </c>
      <c r="ID29" s="16">
        <v>0</v>
      </c>
      <c r="IE29" s="16">
        <v>0</v>
      </c>
      <c r="IF29" s="16">
        <v>0</v>
      </c>
      <c r="IG29" s="24">
        <v>0</v>
      </c>
      <c r="IH29" s="24">
        <v>0</v>
      </c>
      <c r="II29" s="24">
        <v>0</v>
      </c>
      <c r="IJ29" s="16">
        <v>0</v>
      </c>
      <c r="IK29" s="24">
        <v>0</v>
      </c>
      <c r="IL29" s="24">
        <v>0</v>
      </c>
      <c r="IM29" s="24">
        <v>0</v>
      </c>
      <c r="IN29" s="24">
        <v>0</v>
      </c>
      <c r="IO29" s="24">
        <v>0</v>
      </c>
      <c r="IP29" s="24">
        <v>0</v>
      </c>
      <c r="IQ29" s="24">
        <v>0</v>
      </c>
      <c r="IR29" s="24">
        <v>0</v>
      </c>
      <c r="IS29" s="16">
        <v>0</v>
      </c>
      <c r="IT29" s="16">
        <v>0</v>
      </c>
      <c r="IU29" s="16">
        <v>0</v>
      </c>
      <c r="IV29" s="16">
        <v>0</v>
      </c>
      <c r="IW29" s="16">
        <v>0</v>
      </c>
      <c r="IX29" s="16">
        <v>0</v>
      </c>
      <c r="IY29" s="16">
        <v>0</v>
      </c>
      <c r="IZ29" s="16">
        <v>0</v>
      </c>
      <c r="JA29" s="16">
        <v>0</v>
      </c>
      <c r="JB29" s="24">
        <v>0</v>
      </c>
      <c r="JC29" s="16">
        <v>0</v>
      </c>
      <c r="JD29" s="24">
        <v>0</v>
      </c>
      <c r="JE29" s="16">
        <v>0</v>
      </c>
      <c r="JF29" s="24">
        <v>0</v>
      </c>
      <c r="JG29" s="16">
        <v>0</v>
      </c>
      <c r="JH29" s="16">
        <v>0</v>
      </c>
      <c r="JI29" s="16">
        <v>0</v>
      </c>
      <c r="JJ29" s="16">
        <v>0</v>
      </c>
      <c r="JK29" s="16">
        <v>0</v>
      </c>
      <c r="JL29" s="24">
        <v>0</v>
      </c>
    </row>
    <row r="30" spans="1:275" x14ac:dyDescent="0.2">
      <c r="A30" s="3"/>
      <c r="B30" s="17"/>
      <c r="C30" s="18"/>
    </row>
    <row r="31" spans="1:275" x14ac:dyDescent="0.2">
      <c r="JL31" s="33"/>
      <c r="JM31" s="33"/>
      <c r="JN31" s="33"/>
      <c r="JO31" s="33" t="s">
        <v>78</v>
      </c>
    </row>
    <row r="32" spans="1:275" x14ac:dyDescent="0.2">
      <c r="JL32" s="33"/>
      <c r="JM32" s="33"/>
      <c r="JN32" s="33"/>
      <c r="JO32" s="33"/>
    </row>
    <row r="33" spans="272:275" x14ac:dyDescent="0.2">
      <c r="JL33" s="33"/>
      <c r="JM33" s="33"/>
      <c r="JN33" s="33"/>
      <c r="JO33" s="33"/>
    </row>
    <row r="34" spans="272:275" x14ac:dyDescent="0.2">
      <c r="JL34" s="33"/>
      <c r="JM34" s="33"/>
      <c r="JN34" s="33"/>
      <c r="JO34" s="33" t="s">
        <v>79</v>
      </c>
    </row>
  </sheetData>
  <mergeCells count="6">
    <mergeCell ref="A2:C2"/>
    <mergeCell ref="A3:C3"/>
    <mergeCell ref="A4:C4"/>
    <mergeCell ref="A5:C5"/>
    <mergeCell ref="A7:B8"/>
    <mergeCell ref="C7:C8"/>
  </mergeCells>
  <pageMargins left="0.70866141732283472" right="0.70866141732283472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УсіТ_1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mpavlysh</dc:creator>
  <cp:lastModifiedBy>ugkx446_03</cp:lastModifiedBy>
  <cp:lastPrinted>2017-03-09T13:01:06Z</cp:lastPrinted>
  <dcterms:created xsi:type="dcterms:W3CDTF">2017-03-09T09:59:40Z</dcterms:created>
  <dcterms:modified xsi:type="dcterms:W3CDTF">2021-07-16T07:09:42Z</dcterms:modified>
</cp:coreProperties>
</file>