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45" windowWidth="18750" windowHeight="11175"/>
  </bookViews>
  <sheets>
    <sheet name="инф. управителям и райиспол (2)" sheetId="1" r:id="rId1"/>
  </sheets>
  <definedNames>
    <definedName name="_xlnm.Print_Area" localSheetId="0">'инф. управителям и райиспол (2)'!$A$1:$H$101</definedName>
  </definedNames>
  <calcPr calcId="144525"/>
</workbook>
</file>

<file path=xl/calcChain.xml><?xml version="1.0" encoding="utf-8"?>
<calcChain xmlns="http://schemas.openxmlformats.org/spreadsheetml/2006/main">
  <c r="F9" i="1" l="1"/>
  <c r="F10" i="1" s="1"/>
  <c r="F11" i="1" s="1"/>
  <c r="G9" i="1"/>
  <c r="H9" i="1"/>
  <c r="H10" i="1" s="1"/>
  <c r="H11" i="1" s="1"/>
  <c r="G10" i="1"/>
  <c r="G11" i="1" s="1"/>
  <c r="F14" i="1"/>
  <c r="F15" i="1" s="1"/>
  <c r="F19" i="1"/>
  <c r="F20" i="1"/>
  <c r="F21" i="1" s="1"/>
  <c r="F24" i="1"/>
  <c r="F25" i="1" s="1"/>
  <c r="F26" i="1" s="1"/>
  <c r="G24" i="1"/>
  <c r="H24" i="1"/>
  <c r="H25" i="1" s="1"/>
  <c r="H26" i="1" s="1"/>
  <c r="G25" i="1"/>
  <c r="G26" i="1" s="1"/>
  <c r="F32" i="1"/>
  <c r="G32" i="1"/>
  <c r="G33" i="1" s="1"/>
  <c r="G34" i="1" s="1"/>
  <c r="H32" i="1"/>
  <c r="F33" i="1"/>
  <c r="F34" i="1" s="1"/>
  <c r="H33" i="1"/>
  <c r="H34" i="1" s="1"/>
  <c r="F37" i="1"/>
  <c r="F38" i="1" s="1"/>
  <c r="F39" i="1" s="1"/>
  <c r="G37" i="1"/>
  <c r="H37" i="1"/>
  <c r="H38" i="1" s="1"/>
  <c r="H39" i="1" s="1"/>
  <c r="G38" i="1"/>
  <c r="G39" i="1" s="1"/>
  <c r="F42" i="1"/>
  <c r="F43" i="1"/>
  <c r="F44" i="1" s="1"/>
  <c r="F47" i="1"/>
  <c r="F48" i="1" s="1"/>
  <c r="F49" i="1" s="1"/>
  <c r="F61" i="1"/>
  <c r="H64" i="1"/>
  <c r="H65" i="1"/>
  <c r="H66" i="1"/>
  <c r="H67" i="1"/>
  <c r="H68" i="1"/>
  <c r="H69" i="1"/>
  <c r="H70" i="1"/>
  <c r="H71" i="1"/>
  <c r="F72" i="1"/>
  <c r="G72" i="1"/>
  <c r="H72" i="1"/>
  <c r="H75" i="1"/>
  <c r="H76" i="1"/>
  <c r="H77" i="1"/>
  <c r="H78" i="1"/>
  <c r="H80" i="1"/>
  <c r="H81" i="1"/>
  <c r="H82" i="1"/>
  <c r="F83" i="1"/>
  <c r="G83" i="1"/>
  <c r="H83" i="1"/>
  <c r="H86" i="1"/>
  <c r="H87" i="1"/>
  <c r="H88" i="1"/>
  <c r="H89" i="1"/>
  <c r="H91" i="1"/>
  <c r="H92" i="1"/>
  <c r="H93" i="1"/>
  <c r="F94" i="1"/>
  <c r="G94" i="1"/>
  <c r="H94" i="1"/>
  <c r="F16" i="1" l="1"/>
</calcChain>
</file>

<file path=xl/sharedStrings.xml><?xml version="1.0" encoding="utf-8"?>
<sst xmlns="http://schemas.openxmlformats.org/spreadsheetml/2006/main" count="179" uniqueCount="56">
  <si>
    <r>
      <rPr>
        <i/>
        <sz val="12"/>
        <color theme="1"/>
        <rFont val="Times New Roman"/>
        <family val="1"/>
        <charset val="204"/>
      </rPr>
      <t>Зауваження та пропозиції</t>
    </r>
    <r>
      <rPr>
        <sz val="12"/>
        <color theme="1"/>
        <rFont val="Times New Roman"/>
        <family val="1"/>
        <charset val="204"/>
      </rPr>
      <t xml:space="preserve"> щодо тарифів на послуги з вивезення побутових відходів фізичних та юридичних осіб, їх об</t>
    </r>
    <r>
      <rPr>
        <sz val="12"/>
        <color theme="1"/>
        <rFont val="Calibri"/>
        <family val="2"/>
        <charset val="204"/>
      </rPr>
      <t>'</t>
    </r>
    <r>
      <rPr>
        <sz val="12"/>
        <color theme="1"/>
        <rFont val="Times New Roman"/>
        <family val="1"/>
        <charset val="204"/>
      </rPr>
      <t>єднань приймаються до 29.08.2016 року за адресою:</t>
    </r>
  </si>
  <si>
    <r>
      <rPr>
        <i/>
        <sz val="12"/>
        <color theme="1"/>
        <rFont val="Times New Roman"/>
        <family val="1"/>
        <charset val="204"/>
      </rPr>
      <t>З більш детальною інформацією</t>
    </r>
    <r>
      <rPr>
        <sz val="12"/>
        <color theme="1"/>
        <rFont val="Times New Roman"/>
        <family val="1"/>
        <charset val="204"/>
      </rPr>
      <t xml:space="preserve"> про розміри, структуру тарифів та витрати за елементами споживачі можуть ознайомитись на сайті ТОВ "Екоспецтранс": www.ecospectrans.com.ua.</t>
    </r>
  </si>
  <si>
    <r>
      <rPr>
        <i/>
        <sz val="12"/>
        <rFont val="Times New Roman"/>
        <family val="1"/>
        <charset val="204"/>
      </rPr>
      <t xml:space="preserve">Причиною </t>
    </r>
    <r>
      <rPr>
        <sz val="12"/>
        <rFont val="Times New Roman"/>
        <family val="1"/>
        <charset val="204"/>
      </rPr>
      <t xml:space="preserve">встановлення нових тарифів є збільшення вартості матеріальних та паливо-енергетичних ресурсів, підвищення урядом тарифів на електроенергію, газ, опалення. </t>
    </r>
  </si>
  <si>
    <t>Після введення в дію нових тарифів бюджетні установи сплачиватимуть разом за збирання, перевезення та захоронення ТПВ           за 1 м³ - 50,03 грн. (3,84+39,54+6,65); інші споживачі - 64,44 грн. (4,74+52,14+7,56).</t>
  </si>
  <si>
    <t>Після введення в дію нових тарифів місячна плата за вивезення та захоронення побутових відходів для одного мешканця багатоквартирного будинку складатиме: - 11,31 грн., для мешканця приватного сектора - 11,55 грн.</t>
  </si>
  <si>
    <t>Планові витрати</t>
  </si>
  <si>
    <t>Витрати на збут</t>
  </si>
  <si>
    <t>Адміністративні витрати</t>
  </si>
  <si>
    <t>Загальновиробничі витрати</t>
  </si>
  <si>
    <r>
      <t>Інші прямі витрати</t>
    </r>
    <r>
      <rPr>
        <sz val="8"/>
        <color theme="1"/>
        <rFont val="Times New Roman"/>
        <family val="1"/>
        <charset val="204"/>
      </rPr>
      <t xml:space="preserve"> </t>
    </r>
  </si>
  <si>
    <t>Оренда та амортизіція основних виробничих засобів</t>
  </si>
  <si>
    <t xml:space="preserve">Заробітна плата виробничого персоналу, єдиний внесок на загальнообов'язкове державне соціальне страхування </t>
  </si>
  <si>
    <t>Матеріали, запчастини, комплектуючі</t>
  </si>
  <si>
    <t>Паливно-мастильні матеріали</t>
  </si>
  <si>
    <t>Підвищення тарифу, %</t>
  </si>
  <si>
    <t>Структура</t>
  </si>
  <si>
    <t>№</t>
  </si>
  <si>
    <r>
      <t xml:space="preserve">4. Витрати на перевезення </t>
    </r>
    <r>
      <rPr>
        <b/>
        <sz val="14"/>
        <color theme="1"/>
        <rFont val="Times New Roman"/>
        <family val="1"/>
        <charset val="204"/>
      </rPr>
      <t>ремонтних</t>
    </r>
    <r>
      <rPr>
        <sz val="14"/>
        <color theme="1"/>
        <rFont val="Times New Roman"/>
        <family val="1"/>
        <charset val="204"/>
      </rPr>
      <t xml:space="preserve"> побутових відходів</t>
    </r>
  </si>
  <si>
    <t>Інші прямі витрати</t>
  </si>
  <si>
    <r>
      <t xml:space="preserve">3. Витрати на перевезення </t>
    </r>
    <r>
      <rPr>
        <b/>
        <sz val="14"/>
        <color theme="1"/>
        <rFont val="Times New Roman"/>
        <family val="1"/>
        <charset val="204"/>
      </rPr>
      <t>великогабаритних</t>
    </r>
    <r>
      <rPr>
        <sz val="14"/>
        <color theme="1"/>
        <rFont val="Times New Roman"/>
        <family val="1"/>
        <charset val="204"/>
      </rPr>
      <t xml:space="preserve"> побутових відходів </t>
    </r>
  </si>
  <si>
    <r>
      <t xml:space="preserve">2. Витрати на перевезення </t>
    </r>
    <r>
      <rPr>
        <b/>
        <sz val="14"/>
        <color theme="1"/>
        <rFont val="Times New Roman"/>
        <family val="1"/>
        <charset val="204"/>
      </rPr>
      <t>твердих</t>
    </r>
    <r>
      <rPr>
        <sz val="14"/>
        <color theme="1"/>
        <rFont val="Times New Roman"/>
        <family val="1"/>
        <charset val="204"/>
      </rPr>
      <t xml:space="preserve"> побутових відходів </t>
    </r>
  </si>
  <si>
    <t>Заробітна плата виробничого персоналу, єдиний внесок на загальнообов'язкове державне соціальне страхування</t>
  </si>
  <si>
    <r>
      <t xml:space="preserve">1. Витрати на збирання </t>
    </r>
    <r>
      <rPr>
        <b/>
        <sz val="14"/>
        <color theme="1"/>
        <rFont val="Times New Roman"/>
        <family val="1"/>
        <charset val="204"/>
      </rPr>
      <t>твердих</t>
    </r>
    <r>
      <rPr>
        <sz val="14"/>
        <color theme="1"/>
        <rFont val="Times New Roman"/>
        <family val="1"/>
        <charset val="204"/>
      </rPr>
      <t xml:space="preserve"> побутових відходів </t>
    </r>
    <r>
      <rPr>
        <i/>
        <sz val="14"/>
        <color theme="1"/>
        <rFont val="Times New Roman"/>
        <family val="1"/>
        <charset val="204"/>
      </rPr>
      <t>(тариф встановлюється вперше)</t>
    </r>
  </si>
  <si>
    <t xml:space="preserve">Складові тарифів та витрати за елементами </t>
  </si>
  <si>
    <t xml:space="preserve"> - </t>
  </si>
  <si>
    <t xml:space="preserve">Тариф </t>
  </si>
  <si>
    <t>ПДВ</t>
  </si>
  <si>
    <t xml:space="preserve">Тариф без ПДВ </t>
  </si>
  <si>
    <t>Прибуток</t>
  </si>
  <si>
    <t>Плановані витрати</t>
  </si>
  <si>
    <t>Ремонтні ПВ</t>
  </si>
  <si>
    <t>Великогабаритні ПВ</t>
  </si>
  <si>
    <t>Тверді ПВ</t>
  </si>
  <si>
    <t>Перевезення</t>
  </si>
  <si>
    <t>Збирання</t>
  </si>
  <si>
    <t>інші споживачі</t>
  </si>
  <si>
    <t>бюджетні установи</t>
  </si>
  <si>
    <t>населення</t>
  </si>
  <si>
    <t>Вид побутових відходів</t>
  </si>
  <si>
    <t>Операція поводження з відходами</t>
  </si>
  <si>
    <t>Структура тарифу</t>
  </si>
  <si>
    <t>Послуги</t>
  </si>
  <si>
    <t>Загальний розмір планованого тарифу за видами побутових відходів та його структура</t>
  </si>
  <si>
    <t>Витрати</t>
  </si>
  <si>
    <t>ПВ</t>
  </si>
  <si>
    <t xml:space="preserve">Захоронення </t>
  </si>
  <si>
    <t>Вид побутових відходів 
(далі - ПВ)</t>
  </si>
  <si>
    <t xml:space="preserve">     Діючі тарифи затверджено рішенням виконкому міськради від 14.08.2013 № 267 «Про корегування тарифів, установлених рішенням виконкому міської ради від 12.01.2011 № 16 «Про встановлення тарифів на послуги з вивезення побутових відходів у місті Кривому Розі» (опубліковане у газеті «Червоний гірник» від 20.08.2013 № 63). На момент встановлення тариф відшкодовував 100 % собівартості. </t>
  </si>
  <si>
    <t>Діючий тариф за видами побутових відходів та його структура</t>
  </si>
  <si>
    <t xml:space="preserve">     ТОВ "Екоспецтранс" згідно з наказом Мінрегіонрозвитку України від 30.07.2012 № 390 повідомляє про наміри встановлення нових тарифів на послуги з вивезення (збирання та перевезення) побутових відходів для всіх груп споживачів (тарифи на послугу з захоронення побутових відходів лишаються без змін).</t>
  </si>
  <si>
    <t xml:space="preserve">Інформація про наміри для споживачів ТОВ "Екоспецтранс"  </t>
  </si>
  <si>
    <r>
      <t>Загальний розмір тарифів, грн/м</t>
    </r>
    <r>
      <rPr>
        <vertAlign val="superscript"/>
        <sz val="10"/>
        <rFont val="Times New Roman"/>
        <family val="1"/>
        <charset val="204"/>
      </rPr>
      <t>3</t>
    </r>
  </si>
  <si>
    <r>
      <t>Планований тариф,
 грн/м</t>
    </r>
    <r>
      <rPr>
        <vertAlign val="superscript"/>
        <sz val="8"/>
        <rFont val="Times New Roman"/>
        <family val="1"/>
        <charset val="204"/>
      </rPr>
      <t>3</t>
    </r>
  </si>
  <si>
    <r>
      <t>Діючий тариф,
 грн/м</t>
    </r>
    <r>
      <rPr>
        <vertAlign val="superscript"/>
        <sz val="8"/>
        <rFont val="Times New Roman"/>
        <family val="1"/>
        <charset val="204"/>
      </rPr>
      <t>3</t>
    </r>
  </si>
  <si>
    <t>50074, м. Кривий Ріг, вул. Гетьманська (колишня Іллічівська), 2Г; телефон: 92-27-32, та електронну адресу "ekotrans@i.ua"</t>
  </si>
  <si>
    <r>
      <rPr>
        <i/>
        <sz val="12"/>
        <color theme="1"/>
        <rFont val="Times New Roman"/>
        <family val="1"/>
        <charset val="204"/>
      </rPr>
      <t>Періодичність надання послуг.</t>
    </r>
    <r>
      <rPr>
        <sz val="12"/>
        <color theme="1"/>
        <rFont val="Times New Roman"/>
        <family val="1"/>
        <charset val="204"/>
      </rPr>
      <t xml:space="preserve"> Збирання та перевезення твердих побутових відходів здійснюється щоденно, для багатоквартирних будинків, та згідно графіку для мешканців приватного сектору.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</si>
</sst>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/>
    <xf numFmtId="9" fontId="2" fillId="0" borderId="0" xfId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/>
    <xf numFmtId="0" fontId="9" fillId="0" borderId="0" xfId="0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9" fontId="2" fillId="0" borderId="0" xfId="1" applyFont="1" applyFill="1" applyAlignment="1">
      <alignment vertical="center"/>
    </xf>
    <xf numFmtId="2" fontId="10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17" fillId="0" borderId="0" xfId="0" applyFont="1" applyFill="1"/>
    <xf numFmtId="0" fontId="2" fillId="2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/>
    <xf numFmtId="0" fontId="19" fillId="0" borderId="0" xfId="0" applyFont="1"/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Fill="1"/>
    <xf numFmtId="0" fontId="13" fillId="0" borderId="0" xfId="0" applyFont="1" applyFill="1" applyAlignment="1">
      <alignment horizont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1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Fill="1" applyAlignment="1">
      <alignment horizontal="justify" vertical="center" wrapText="1"/>
    </xf>
    <xf numFmtId="0" fontId="4" fillId="0" borderId="0" xfId="0" applyFont="1" applyFill="1" applyAlignment="1">
      <alignment horizontal="justify" vertical="top" wrapText="1"/>
    </xf>
    <xf numFmtId="0" fontId="4" fillId="0" borderId="0" xfId="0" applyFont="1" applyFill="1" applyAlignment="1">
      <alignment horizontal="justify" wrapText="1"/>
    </xf>
    <xf numFmtId="0" fontId="4" fillId="0" borderId="0" xfId="0" applyFont="1" applyAlignment="1">
      <alignment horizontal="left" vertical="center" wrapText="1"/>
    </xf>
    <xf numFmtId="2" fontId="7" fillId="0" borderId="0" xfId="0" applyNumberFormat="1" applyFont="1" applyFill="1" applyAlignment="1">
      <alignment horizontal="justify" vertical="top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4"/>
  <sheetViews>
    <sheetView tabSelected="1" view="pageBreakPreview" zoomScale="90" zoomScaleSheetLayoutView="90" workbookViewId="0">
      <selection activeCell="L4" sqref="L4"/>
    </sheetView>
  </sheetViews>
  <sheetFormatPr defaultRowHeight="15" x14ac:dyDescent="0.25"/>
  <cols>
    <col min="1" max="1" width="5.28515625" style="3" customWidth="1"/>
    <col min="2" max="2" width="9.28515625" style="3" customWidth="1"/>
    <col min="3" max="3" width="30" style="3" customWidth="1"/>
    <col min="4" max="4" width="15" style="3" customWidth="1"/>
    <col min="5" max="5" width="19.140625" style="3" customWidth="1"/>
    <col min="6" max="8" width="13.5703125" style="2" customWidth="1"/>
    <col min="9" max="16384" width="9.140625" style="1"/>
  </cols>
  <sheetData>
    <row r="1" spans="1:10" s="34" customFormat="1" ht="29.25" customHeight="1" x14ac:dyDescent="0.3">
      <c r="A1" s="98" t="s">
        <v>50</v>
      </c>
      <c r="B1" s="98"/>
      <c r="C1" s="98"/>
      <c r="D1" s="98"/>
      <c r="E1" s="98"/>
      <c r="F1" s="98"/>
      <c r="G1" s="98"/>
      <c r="H1" s="98"/>
    </row>
    <row r="2" spans="1:10" ht="48" customHeight="1" x14ac:dyDescent="0.25">
      <c r="A2" s="99" t="s">
        <v>49</v>
      </c>
      <c r="B2" s="99"/>
      <c r="C2" s="99"/>
      <c r="D2" s="99"/>
      <c r="E2" s="99"/>
      <c r="F2" s="99"/>
      <c r="G2" s="99"/>
      <c r="H2" s="99"/>
      <c r="I2" s="48"/>
      <c r="J2" s="48"/>
    </row>
    <row r="3" spans="1:10" s="43" customFormat="1" ht="28.5" customHeight="1" x14ac:dyDescent="0.3">
      <c r="A3" s="90" t="s">
        <v>48</v>
      </c>
      <c r="B3" s="90"/>
      <c r="C3" s="90"/>
      <c r="D3" s="90"/>
      <c r="E3" s="90"/>
      <c r="F3" s="90"/>
      <c r="G3" s="90"/>
      <c r="H3" s="90"/>
      <c r="I3" s="44"/>
    </row>
    <row r="4" spans="1:10" s="46" customFormat="1" ht="63" customHeight="1" x14ac:dyDescent="0.25">
      <c r="A4" s="100" t="s">
        <v>47</v>
      </c>
      <c r="B4" s="100"/>
      <c r="C4" s="100"/>
      <c r="D4" s="100"/>
      <c r="E4" s="100"/>
      <c r="F4" s="100"/>
      <c r="G4" s="100"/>
      <c r="H4" s="100"/>
      <c r="I4" s="47"/>
      <c r="J4" s="47"/>
    </row>
    <row r="5" spans="1:10" s="42" customFormat="1" ht="22.5" customHeight="1" x14ac:dyDescent="0.25">
      <c r="A5" s="91" t="s">
        <v>41</v>
      </c>
      <c r="B5" s="91"/>
      <c r="C5" s="91"/>
      <c r="D5" s="91"/>
      <c r="E5" s="92" t="s">
        <v>40</v>
      </c>
      <c r="F5" s="94" t="s">
        <v>51</v>
      </c>
      <c r="G5" s="95"/>
      <c r="H5" s="96"/>
    </row>
    <row r="6" spans="1:10" s="40" customFormat="1" ht="46.5" customHeight="1" x14ac:dyDescent="0.2">
      <c r="A6" s="97" t="s">
        <v>39</v>
      </c>
      <c r="B6" s="97"/>
      <c r="C6" s="97"/>
      <c r="D6" s="41" t="s">
        <v>46</v>
      </c>
      <c r="E6" s="93"/>
      <c r="F6" s="49" t="s">
        <v>37</v>
      </c>
      <c r="G6" s="49" t="s">
        <v>36</v>
      </c>
      <c r="H6" s="49" t="s">
        <v>35</v>
      </c>
    </row>
    <row r="7" spans="1:10" x14ac:dyDescent="0.25">
      <c r="A7" s="89" t="s">
        <v>33</v>
      </c>
      <c r="B7" s="89"/>
      <c r="C7" s="89"/>
      <c r="D7" s="89" t="s">
        <v>32</v>
      </c>
      <c r="E7" s="38" t="s">
        <v>43</v>
      </c>
      <c r="F7" s="45">
        <v>23.28</v>
      </c>
      <c r="G7" s="45">
        <v>23.28</v>
      </c>
      <c r="H7" s="45">
        <v>23.28</v>
      </c>
    </row>
    <row r="8" spans="1:10" x14ac:dyDescent="0.25">
      <c r="A8" s="89"/>
      <c r="B8" s="89"/>
      <c r="C8" s="89"/>
      <c r="D8" s="89"/>
      <c r="E8" s="37" t="s">
        <v>28</v>
      </c>
      <c r="F8" s="45">
        <v>2.2200000000000002</v>
      </c>
      <c r="G8" s="45">
        <v>2.2200000000000002</v>
      </c>
      <c r="H8" s="45">
        <v>11.57</v>
      </c>
    </row>
    <row r="9" spans="1:10" x14ac:dyDescent="0.25">
      <c r="A9" s="89"/>
      <c r="B9" s="89"/>
      <c r="C9" s="89"/>
      <c r="D9" s="89"/>
      <c r="E9" s="36" t="s">
        <v>27</v>
      </c>
      <c r="F9" s="50">
        <f>F7+F8</f>
        <v>25.5</v>
      </c>
      <c r="G9" s="50">
        <f>G7+G8</f>
        <v>25.5</v>
      </c>
      <c r="H9" s="50">
        <f>H7+H8</f>
        <v>34.85</v>
      </c>
    </row>
    <row r="10" spans="1:10" x14ac:dyDescent="0.25">
      <c r="A10" s="89"/>
      <c r="B10" s="89"/>
      <c r="C10" s="89"/>
      <c r="D10" s="89"/>
      <c r="E10" s="36" t="s">
        <v>26</v>
      </c>
      <c r="F10" s="50">
        <f>F9*20%</f>
        <v>5.1000000000000005</v>
      </c>
      <c r="G10" s="50">
        <f>G9*20%</f>
        <v>5.1000000000000005</v>
      </c>
      <c r="H10" s="50">
        <f>H9*20%</f>
        <v>6.9700000000000006</v>
      </c>
    </row>
    <row r="11" spans="1:10" x14ac:dyDescent="0.25">
      <c r="A11" s="89"/>
      <c r="B11" s="89"/>
      <c r="C11" s="89"/>
      <c r="D11" s="89"/>
      <c r="E11" s="35" t="s">
        <v>25</v>
      </c>
      <c r="F11" s="51">
        <f>F9+F10</f>
        <v>30.6</v>
      </c>
      <c r="G11" s="51">
        <f>G9+G10</f>
        <v>30.6</v>
      </c>
      <c r="H11" s="51">
        <f>H9+H10</f>
        <v>41.82</v>
      </c>
    </row>
    <row r="12" spans="1:10" x14ac:dyDescent="0.25">
      <c r="A12" s="89"/>
      <c r="B12" s="89"/>
      <c r="C12" s="89"/>
      <c r="D12" s="88" t="s">
        <v>31</v>
      </c>
      <c r="E12" s="38" t="s">
        <v>43</v>
      </c>
      <c r="F12" s="45">
        <v>46.16</v>
      </c>
      <c r="G12" s="45" t="s">
        <v>24</v>
      </c>
      <c r="H12" s="45" t="s">
        <v>24</v>
      </c>
    </row>
    <row r="13" spans="1:10" x14ac:dyDescent="0.25">
      <c r="A13" s="89"/>
      <c r="B13" s="89"/>
      <c r="C13" s="89"/>
      <c r="D13" s="88"/>
      <c r="E13" s="37" t="s">
        <v>28</v>
      </c>
      <c r="F13" s="45">
        <v>4.09</v>
      </c>
      <c r="G13" s="45" t="s">
        <v>24</v>
      </c>
      <c r="H13" s="45" t="s">
        <v>24</v>
      </c>
    </row>
    <row r="14" spans="1:10" x14ac:dyDescent="0.25">
      <c r="A14" s="89"/>
      <c r="B14" s="89"/>
      <c r="C14" s="89"/>
      <c r="D14" s="88"/>
      <c r="E14" s="36" t="s">
        <v>27</v>
      </c>
      <c r="F14" s="50">
        <f>F12+F13</f>
        <v>50.25</v>
      </c>
      <c r="G14" s="45" t="s">
        <v>24</v>
      </c>
      <c r="H14" s="45" t="s">
        <v>24</v>
      </c>
    </row>
    <row r="15" spans="1:10" x14ac:dyDescent="0.25">
      <c r="A15" s="89"/>
      <c r="B15" s="89"/>
      <c r="C15" s="89"/>
      <c r="D15" s="88"/>
      <c r="E15" s="36" t="s">
        <v>26</v>
      </c>
      <c r="F15" s="50">
        <f>F14*20%</f>
        <v>10.050000000000001</v>
      </c>
      <c r="G15" s="45" t="s">
        <v>24</v>
      </c>
      <c r="H15" s="45" t="s">
        <v>24</v>
      </c>
    </row>
    <row r="16" spans="1:10" x14ac:dyDescent="0.25">
      <c r="A16" s="89"/>
      <c r="B16" s="89"/>
      <c r="C16" s="89"/>
      <c r="D16" s="88"/>
      <c r="E16" s="35" t="s">
        <v>25</v>
      </c>
      <c r="F16" s="51">
        <f>F14+F15</f>
        <v>60.3</v>
      </c>
      <c r="G16" s="51" t="s">
        <v>24</v>
      </c>
      <c r="H16" s="51" t="s">
        <v>24</v>
      </c>
    </row>
    <row r="17" spans="1:9" x14ac:dyDescent="0.25">
      <c r="A17" s="89"/>
      <c r="B17" s="89"/>
      <c r="C17" s="89"/>
      <c r="D17" s="89" t="s">
        <v>30</v>
      </c>
      <c r="E17" s="38" t="s">
        <v>43</v>
      </c>
      <c r="F17" s="45">
        <v>46.6</v>
      </c>
      <c r="G17" s="45" t="s">
        <v>24</v>
      </c>
      <c r="H17" s="45" t="s">
        <v>24</v>
      </c>
    </row>
    <row r="18" spans="1:9" x14ac:dyDescent="0.25">
      <c r="A18" s="89"/>
      <c r="B18" s="89"/>
      <c r="C18" s="89"/>
      <c r="D18" s="89"/>
      <c r="E18" s="37" t="s">
        <v>28</v>
      </c>
      <c r="F18" s="45">
        <v>4.4000000000000004</v>
      </c>
      <c r="G18" s="45" t="s">
        <v>24</v>
      </c>
      <c r="H18" s="45" t="s">
        <v>24</v>
      </c>
    </row>
    <row r="19" spans="1:9" x14ac:dyDescent="0.25">
      <c r="A19" s="89"/>
      <c r="B19" s="89"/>
      <c r="C19" s="89"/>
      <c r="D19" s="89"/>
      <c r="E19" s="36" t="s">
        <v>27</v>
      </c>
      <c r="F19" s="50">
        <f>F17+F18</f>
        <v>51</v>
      </c>
      <c r="G19" s="45" t="s">
        <v>24</v>
      </c>
      <c r="H19" s="45" t="s">
        <v>24</v>
      </c>
    </row>
    <row r="20" spans="1:9" x14ac:dyDescent="0.25">
      <c r="A20" s="89"/>
      <c r="B20" s="89"/>
      <c r="C20" s="89"/>
      <c r="D20" s="89"/>
      <c r="E20" s="36" t="s">
        <v>26</v>
      </c>
      <c r="F20" s="50">
        <f>F19*20%</f>
        <v>10.200000000000001</v>
      </c>
      <c r="G20" s="45" t="s">
        <v>24</v>
      </c>
      <c r="H20" s="45" t="s">
        <v>24</v>
      </c>
    </row>
    <row r="21" spans="1:9" x14ac:dyDescent="0.25">
      <c r="A21" s="89"/>
      <c r="B21" s="89"/>
      <c r="C21" s="89"/>
      <c r="D21" s="89"/>
      <c r="E21" s="35" t="s">
        <v>25</v>
      </c>
      <c r="F21" s="51">
        <f>F19+F20</f>
        <v>61.2</v>
      </c>
      <c r="G21" s="51" t="s">
        <v>24</v>
      </c>
      <c r="H21" s="51" t="s">
        <v>24</v>
      </c>
    </row>
    <row r="22" spans="1:9" x14ac:dyDescent="0.25">
      <c r="A22" s="88" t="s">
        <v>45</v>
      </c>
      <c r="B22" s="88"/>
      <c r="C22" s="88"/>
      <c r="D22" s="88" t="s">
        <v>44</v>
      </c>
      <c r="E22" s="38" t="s">
        <v>43</v>
      </c>
      <c r="F22" s="45">
        <v>5.04</v>
      </c>
      <c r="G22" s="45">
        <v>5.04</v>
      </c>
      <c r="H22" s="45">
        <v>5.04</v>
      </c>
    </row>
    <row r="23" spans="1:9" x14ac:dyDescent="0.25">
      <c r="A23" s="88"/>
      <c r="B23" s="88"/>
      <c r="C23" s="88"/>
      <c r="D23" s="88"/>
      <c r="E23" s="37" t="s">
        <v>28</v>
      </c>
      <c r="F23" s="45">
        <v>0.5</v>
      </c>
      <c r="G23" s="45">
        <v>0.5</v>
      </c>
      <c r="H23" s="45">
        <v>1.26</v>
      </c>
    </row>
    <row r="24" spans="1:9" x14ac:dyDescent="0.25">
      <c r="A24" s="88"/>
      <c r="B24" s="88"/>
      <c r="C24" s="88"/>
      <c r="D24" s="88"/>
      <c r="E24" s="36" t="s">
        <v>27</v>
      </c>
      <c r="F24" s="50">
        <f>F22+F23</f>
        <v>5.54</v>
      </c>
      <c r="G24" s="50">
        <f>G22+G23</f>
        <v>5.54</v>
      </c>
      <c r="H24" s="50">
        <f>H22+H23</f>
        <v>6.3</v>
      </c>
    </row>
    <row r="25" spans="1:9" x14ac:dyDescent="0.25">
      <c r="A25" s="88"/>
      <c r="B25" s="88"/>
      <c r="C25" s="88"/>
      <c r="D25" s="88"/>
      <c r="E25" s="36" t="s">
        <v>26</v>
      </c>
      <c r="F25" s="50">
        <f>F24*20%</f>
        <v>1.1080000000000001</v>
      </c>
      <c r="G25" s="50">
        <f>G24*20%</f>
        <v>1.1080000000000001</v>
      </c>
      <c r="H25" s="50">
        <f>H24*20%</f>
        <v>1.26</v>
      </c>
      <c r="I25" s="39"/>
    </row>
    <row r="26" spans="1:9" x14ac:dyDescent="0.25">
      <c r="A26" s="88"/>
      <c r="B26" s="88"/>
      <c r="C26" s="88"/>
      <c r="D26" s="88"/>
      <c r="E26" s="35" t="s">
        <v>25</v>
      </c>
      <c r="F26" s="51">
        <f>F24+F25</f>
        <v>6.6479999999999997</v>
      </c>
      <c r="G26" s="51">
        <f>G24+G25</f>
        <v>6.6479999999999997</v>
      </c>
      <c r="H26" s="51">
        <f>H24+H25</f>
        <v>7.56</v>
      </c>
      <c r="I26" s="39"/>
    </row>
    <row r="27" spans="1:9" s="43" customFormat="1" ht="36.75" customHeight="1" x14ac:dyDescent="0.3">
      <c r="A27" s="90" t="s">
        <v>42</v>
      </c>
      <c r="B27" s="90"/>
      <c r="C27" s="90"/>
      <c r="D27" s="90"/>
      <c r="E27" s="90"/>
      <c r="F27" s="90"/>
      <c r="G27" s="90"/>
      <c r="H27" s="90"/>
      <c r="I27" s="44"/>
    </row>
    <row r="28" spans="1:9" s="42" customFormat="1" ht="22.5" customHeight="1" x14ac:dyDescent="0.25">
      <c r="A28" s="91" t="s">
        <v>41</v>
      </c>
      <c r="B28" s="91"/>
      <c r="C28" s="91"/>
      <c r="D28" s="91"/>
      <c r="E28" s="92" t="s">
        <v>40</v>
      </c>
      <c r="F28" s="94" t="s">
        <v>51</v>
      </c>
      <c r="G28" s="95"/>
      <c r="H28" s="96"/>
    </row>
    <row r="29" spans="1:9" s="40" customFormat="1" ht="36" customHeight="1" x14ac:dyDescent="0.2">
      <c r="A29" s="97" t="s">
        <v>39</v>
      </c>
      <c r="B29" s="97"/>
      <c r="C29" s="97"/>
      <c r="D29" s="41" t="s">
        <v>38</v>
      </c>
      <c r="E29" s="93"/>
      <c r="F29" s="49" t="s">
        <v>37</v>
      </c>
      <c r="G29" s="49" t="s">
        <v>36</v>
      </c>
      <c r="H29" s="49" t="s">
        <v>35</v>
      </c>
    </row>
    <row r="30" spans="1:9" x14ac:dyDescent="0.25">
      <c r="A30" s="88" t="s">
        <v>34</v>
      </c>
      <c r="B30" s="88"/>
      <c r="C30" s="88"/>
      <c r="D30" s="88" t="s">
        <v>32</v>
      </c>
      <c r="E30" s="38" t="s">
        <v>29</v>
      </c>
      <c r="F30" s="45">
        <v>2.9110801846496299</v>
      </c>
      <c r="G30" s="45">
        <v>2.9110801846496299</v>
      </c>
      <c r="H30" s="45">
        <v>2.9110801846496299</v>
      </c>
    </row>
    <row r="31" spans="1:9" x14ac:dyDescent="0.25">
      <c r="A31" s="88"/>
      <c r="B31" s="88"/>
      <c r="C31" s="88"/>
      <c r="D31" s="88"/>
      <c r="E31" s="37" t="s">
        <v>28</v>
      </c>
      <c r="F31" s="45">
        <v>0.23891981738376075</v>
      </c>
      <c r="G31" s="45">
        <v>0.28891984682256738</v>
      </c>
      <c r="H31" s="45">
        <v>1.038919821176298</v>
      </c>
    </row>
    <row r="32" spans="1:9" x14ac:dyDescent="0.25">
      <c r="A32" s="88"/>
      <c r="B32" s="88"/>
      <c r="C32" s="88"/>
      <c r="D32" s="88"/>
      <c r="E32" s="36" t="s">
        <v>27</v>
      </c>
      <c r="F32" s="50">
        <f>F30+F31</f>
        <v>3.1500000020333907</v>
      </c>
      <c r="G32" s="50">
        <f>G30+G31</f>
        <v>3.2000000314721975</v>
      </c>
      <c r="H32" s="50">
        <f>H30+H31</f>
        <v>3.9500000058259279</v>
      </c>
    </row>
    <row r="33" spans="1:9" x14ac:dyDescent="0.25">
      <c r="A33" s="88"/>
      <c r="B33" s="88"/>
      <c r="C33" s="88"/>
      <c r="D33" s="88"/>
      <c r="E33" s="36" t="s">
        <v>26</v>
      </c>
      <c r="F33" s="50">
        <f>F32*20%</f>
        <v>0.63000000040667814</v>
      </c>
      <c r="G33" s="50">
        <f>G32*20%</f>
        <v>0.64000000629443954</v>
      </c>
      <c r="H33" s="50">
        <f>H32*20%</f>
        <v>0.79000000116518565</v>
      </c>
      <c r="I33" s="39"/>
    </row>
    <row r="34" spans="1:9" x14ac:dyDescent="0.25">
      <c r="A34" s="88"/>
      <c r="B34" s="88"/>
      <c r="C34" s="88"/>
      <c r="D34" s="88"/>
      <c r="E34" s="35" t="s">
        <v>25</v>
      </c>
      <c r="F34" s="51">
        <f>F32+F33</f>
        <v>3.7800000024400688</v>
      </c>
      <c r="G34" s="51">
        <f>G32+G33</f>
        <v>3.8400000377666368</v>
      </c>
      <c r="H34" s="51">
        <f>H32+H33</f>
        <v>4.7400000069911137</v>
      </c>
      <c r="I34" s="39"/>
    </row>
    <row r="35" spans="1:9" x14ac:dyDescent="0.25">
      <c r="A35" s="89" t="s">
        <v>33</v>
      </c>
      <c r="B35" s="89"/>
      <c r="C35" s="89"/>
      <c r="D35" s="89" t="s">
        <v>32</v>
      </c>
      <c r="E35" s="38" t="s">
        <v>29</v>
      </c>
      <c r="F35" s="45">
        <v>29.974954029798621</v>
      </c>
      <c r="G35" s="45">
        <v>29.974954029798621</v>
      </c>
      <c r="H35" s="45">
        <v>29.974954029798621</v>
      </c>
    </row>
    <row r="36" spans="1:9" x14ac:dyDescent="0.25">
      <c r="A36" s="89"/>
      <c r="B36" s="89"/>
      <c r="C36" s="89"/>
      <c r="D36" s="89"/>
      <c r="E36" s="37" t="s">
        <v>28</v>
      </c>
      <c r="F36" s="45">
        <v>2.8250459703893323</v>
      </c>
      <c r="G36" s="45">
        <v>2.9750459908837388</v>
      </c>
      <c r="H36" s="45">
        <v>13.475045971706932</v>
      </c>
    </row>
    <row r="37" spans="1:9" x14ac:dyDescent="0.25">
      <c r="A37" s="89"/>
      <c r="B37" s="89"/>
      <c r="C37" s="89"/>
      <c r="D37" s="89"/>
      <c r="E37" s="36" t="s">
        <v>27</v>
      </c>
      <c r="F37" s="50">
        <f>F35+F36</f>
        <v>32.80000000018795</v>
      </c>
      <c r="G37" s="50">
        <f>G35+G36</f>
        <v>32.95000002068236</v>
      </c>
      <c r="H37" s="50">
        <f>H35+H36</f>
        <v>43.450000001505551</v>
      </c>
    </row>
    <row r="38" spans="1:9" x14ac:dyDescent="0.25">
      <c r="A38" s="89"/>
      <c r="B38" s="89"/>
      <c r="C38" s="89"/>
      <c r="D38" s="89"/>
      <c r="E38" s="36" t="s">
        <v>26</v>
      </c>
      <c r="F38" s="50">
        <f>F37*20%</f>
        <v>6.56000000003759</v>
      </c>
      <c r="G38" s="50">
        <f>G37*20%</f>
        <v>6.5900000041364724</v>
      </c>
      <c r="H38" s="50">
        <f>H37*20%</f>
        <v>8.6900000003011098</v>
      </c>
    </row>
    <row r="39" spans="1:9" x14ac:dyDescent="0.25">
      <c r="A39" s="89"/>
      <c r="B39" s="89"/>
      <c r="C39" s="89"/>
      <c r="D39" s="89"/>
      <c r="E39" s="35" t="s">
        <v>25</v>
      </c>
      <c r="F39" s="51">
        <f>F37+F38</f>
        <v>39.36000000022554</v>
      </c>
      <c r="G39" s="51">
        <f>G37+G38</f>
        <v>39.540000024818831</v>
      </c>
      <c r="H39" s="51">
        <f>H37+H38</f>
        <v>52.140000001806662</v>
      </c>
    </row>
    <row r="40" spans="1:9" x14ac:dyDescent="0.25">
      <c r="A40" s="89"/>
      <c r="B40" s="89"/>
      <c r="C40" s="89"/>
      <c r="D40" s="88" t="s">
        <v>31</v>
      </c>
      <c r="E40" s="38" t="s">
        <v>29</v>
      </c>
      <c r="F40" s="45">
        <v>80.64500279261884</v>
      </c>
      <c r="G40" s="45" t="s">
        <v>24</v>
      </c>
      <c r="H40" s="45" t="s">
        <v>24</v>
      </c>
    </row>
    <row r="41" spans="1:9" x14ac:dyDescent="0.25">
      <c r="A41" s="89"/>
      <c r="B41" s="89"/>
      <c r="C41" s="89"/>
      <c r="D41" s="88"/>
      <c r="E41" s="37" t="s">
        <v>28</v>
      </c>
      <c r="F41" s="45">
        <v>7.7049972075945679</v>
      </c>
      <c r="G41" s="45" t="s">
        <v>24</v>
      </c>
      <c r="H41" s="45" t="s">
        <v>24</v>
      </c>
    </row>
    <row r="42" spans="1:9" x14ac:dyDescent="0.25">
      <c r="A42" s="89"/>
      <c r="B42" s="89"/>
      <c r="C42" s="89"/>
      <c r="D42" s="88"/>
      <c r="E42" s="36" t="s">
        <v>27</v>
      </c>
      <c r="F42" s="50">
        <f>F40+F41</f>
        <v>88.350000000213413</v>
      </c>
      <c r="G42" s="45" t="s">
        <v>24</v>
      </c>
      <c r="H42" s="45" t="s">
        <v>24</v>
      </c>
    </row>
    <row r="43" spans="1:9" x14ac:dyDescent="0.25">
      <c r="A43" s="89"/>
      <c r="B43" s="89"/>
      <c r="C43" s="89"/>
      <c r="D43" s="88"/>
      <c r="E43" s="36" t="s">
        <v>26</v>
      </c>
      <c r="F43" s="50">
        <f>F42*20%</f>
        <v>17.670000000042684</v>
      </c>
      <c r="G43" s="45" t="s">
        <v>24</v>
      </c>
      <c r="H43" s="45" t="s">
        <v>24</v>
      </c>
    </row>
    <row r="44" spans="1:9" x14ac:dyDescent="0.25">
      <c r="A44" s="89"/>
      <c r="B44" s="89"/>
      <c r="C44" s="89"/>
      <c r="D44" s="88"/>
      <c r="E44" s="35" t="s">
        <v>25</v>
      </c>
      <c r="F44" s="51">
        <f>F42+F43</f>
        <v>106.02000000025609</v>
      </c>
      <c r="G44" s="51" t="s">
        <v>24</v>
      </c>
      <c r="H44" s="51" t="s">
        <v>24</v>
      </c>
    </row>
    <row r="45" spans="1:9" x14ac:dyDescent="0.25">
      <c r="A45" s="89"/>
      <c r="B45" s="89"/>
      <c r="C45" s="89"/>
      <c r="D45" s="89" t="s">
        <v>30</v>
      </c>
      <c r="E45" s="38" t="s">
        <v>29</v>
      </c>
      <c r="F45" s="45">
        <v>80.645002792618854</v>
      </c>
      <c r="G45" s="45" t="s">
        <v>24</v>
      </c>
      <c r="H45" s="45" t="s">
        <v>24</v>
      </c>
    </row>
    <row r="46" spans="1:9" x14ac:dyDescent="0.25">
      <c r="A46" s="89"/>
      <c r="B46" s="89"/>
      <c r="C46" s="89"/>
      <c r="D46" s="89"/>
      <c r="E46" s="37" t="s">
        <v>28</v>
      </c>
      <c r="F46" s="45">
        <v>7.7049972075945687</v>
      </c>
      <c r="G46" s="45" t="s">
        <v>24</v>
      </c>
      <c r="H46" s="45" t="s">
        <v>24</v>
      </c>
    </row>
    <row r="47" spans="1:9" x14ac:dyDescent="0.25">
      <c r="A47" s="89"/>
      <c r="B47" s="89"/>
      <c r="C47" s="89"/>
      <c r="D47" s="89"/>
      <c r="E47" s="36" t="s">
        <v>27</v>
      </c>
      <c r="F47" s="50">
        <f>F45+F46</f>
        <v>88.350000000213427</v>
      </c>
      <c r="G47" s="45" t="s">
        <v>24</v>
      </c>
      <c r="H47" s="45" t="s">
        <v>24</v>
      </c>
    </row>
    <row r="48" spans="1:9" x14ac:dyDescent="0.25">
      <c r="A48" s="89"/>
      <c r="B48" s="89"/>
      <c r="C48" s="89"/>
      <c r="D48" s="89"/>
      <c r="E48" s="36" t="s">
        <v>26</v>
      </c>
      <c r="F48" s="50">
        <f>F47*20%</f>
        <v>17.670000000042688</v>
      </c>
      <c r="G48" s="45" t="s">
        <v>24</v>
      </c>
      <c r="H48" s="45" t="s">
        <v>24</v>
      </c>
    </row>
    <row r="49" spans="1:10" x14ac:dyDescent="0.25">
      <c r="A49" s="89"/>
      <c r="B49" s="89"/>
      <c r="C49" s="89"/>
      <c r="D49" s="89"/>
      <c r="E49" s="35" t="s">
        <v>25</v>
      </c>
      <c r="F49" s="51">
        <f>F47+F48</f>
        <v>106.02000000025612</v>
      </c>
      <c r="G49" s="51" t="s">
        <v>24</v>
      </c>
      <c r="H49" s="51" t="s">
        <v>24</v>
      </c>
    </row>
    <row r="50" spans="1:10" s="34" customFormat="1" ht="23.25" customHeight="1" x14ac:dyDescent="0.3">
      <c r="A50" s="82" t="s">
        <v>23</v>
      </c>
      <c r="B50" s="82"/>
      <c r="C50" s="82"/>
      <c r="D50" s="82"/>
      <c r="E50" s="82"/>
      <c r="F50" s="82"/>
      <c r="G50" s="82"/>
      <c r="H50" s="82"/>
    </row>
    <row r="51" spans="1:10" s="33" customFormat="1" ht="20.25" customHeight="1" x14ac:dyDescent="0.3">
      <c r="A51" s="83" t="s">
        <v>22</v>
      </c>
      <c r="B51" s="83"/>
      <c r="C51" s="83"/>
      <c r="D51" s="83"/>
      <c r="E51" s="83"/>
      <c r="F51" s="83"/>
      <c r="G51" s="84"/>
      <c r="H51" s="84"/>
    </row>
    <row r="52" spans="1:10" s="29" customFormat="1" ht="25.5" customHeight="1" x14ac:dyDescent="0.2">
      <c r="A52" s="32" t="s">
        <v>16</v>
      </c>
      <c r="B52" s="85" t="s">
        <v>15</v>
      </c>
      <c r="C52" s="86"/>
      <c r="D52" s="86"/>
      <c r="E52" s="87"/>
      <c r="F52" s="52" t="s">
        <v>52</v>
      </c>
      <c r="G52" s="31"/>
      <c r="H52" s="30"/>
    </row>
    <row r="53" spans="1:10" s="25" customFormat="1" x14ac:dyDescent="0.25">
      <c r="A53" s="28">
        <v>1</v>
      </c>
      <c r="B53" s="73" t="s">
        <v>13</v>
      </c>
      <c r="C53" s="74"/>
      <c r="D53" s="74"/>
      <c r="E53" s="75"/>
      <c r="F53" s="53">
        <v>0</v>
      </c>
      <c r="G53" s="27"/>
      <c r="H53" s="26"/>
      <c r="J53" s="21"/>
    </row>
    <row r="54" spans="1:10" s="25" customFormat="1" x14ac:dyDescent="0.25">
      <c r="A54" s="28">
        <v>2</v>
      </c>
      <c r="B54" s="73" t="s">
        <v>12</v>
      </c>
      <c r="C54" s="74"/>
      <c r="D54" s="74"/>
      <c r="E54" s="75"/>
      <c r="F54" s="53">
        <v>0.18455615658224647</v>
      </c>
      <c r="G54" s="27"/>
      <c r="H54" s="26"/>
      <c r="J54" s="21"/>
    </row>
    <row r="55" spans="1:10" s="25" customFormat="1" ht="30" customHeight="1" x14ac:dyDescent="0.25">
      <c r="A55" s="28">
        <v>3</v>
      </c>
      <c r="B55" s="79" t="s">
        <v>21</v>
      </c>
      <c r="C55" s="80"/>
      <c r="D55" s="80"/>
      <c r="E55" s="81"/>
      <c r="F55" s="53">
        <v>0.21506294831605416</v>
      </c>
      <c r="G55" s="27"/>
      <c r="H55" s="26"/>
      <c r="J55" s="21"/>
    </row>
    <row r="56" spans="1:10" s="25" customFormat="1" x14ac:dyDescent="0.25">
      <c r="A56" s="28">
        <v>4</v>
      </c>
      <c r="B56" s="73" t="s">
        <v>10</v>
      </c>
      <c r="C56" s="74"/>
      <c r="D56" s="74"/>
      <c r="E56" s="75"/>
      <c r="F56" s="53">
        <v>2.0826020325766268</v>
      </c>
      <c r="G56" s="27"/>
      <c r="H56" s="26"/>
      <c r="J56" s="21"/>
    </row>
    <row r="57" spans="1:10" s="25" customFormat="1" x14ac:dyDescent="0.25">
      <c r="A57" s="28">
        <v>5</v>
      </c>
      <c r="B57" s="73" t="s">
        <v>9</v>
      </c>
      <c r="C57" s="74"/>
      <c r="D57" s="74"/>
      <c r="E57" s="75"/>
      <c r="F57" s="53">
        <v>8.7965679069534012E-3</v>
      </c>
      <c r="G57" s="27"/>
      <c r="H57" s="26"/>
      <c r="J57" s="21"/>
    </row>
    <row r="58" spans="1:10" s="25" customFormat="1" x14ac:dyDescent="0.25">
      <c r="A58" s="28">
        <v>6</v>
      </c>
      <c r="B58" s="73" t="s">
        <v>8</v>
      </c>
      <c r="C58" s="74"/>
      <c r="D58" s="74"/>
      <c r="E58" s="75"/>
      <c r="F58" s="53">
        <v>0.18796072205044653</v>
      </c>
      <c r="G58" s="27"/>
      <c r="H58" s="26"/>
      <c r="J58" s="21"/>
    </row>
    <row r="59" spans="1:10" s="25" customFormat="1" x14ac:dyDescent="0.25">
      <c r="A59" s="28">
        <v>7</v>
      </c>
      <c r="B59" s="73" t="s">
        <v>7</v>
      </c>
      <c r="C59" s="74"/>
      <c r="D59" s="74"/>
      <c r="E59" s="75"/>
      <c r="F59" s="53">
        <v>9.8677835845686374E-2</v>
      </c>
      <c r="G59" s="27"/>
      <c r="H59" s="26"/>
      <c r="J59" s="21"/>
    </row>
    <row r="60" spans="1:10" s="25" customFormat="1" x14ac:dyDescent="0.25">
      <c r="A60" s="28">
        <v>8</v>
      </c>
      <c r="B60" s="73" t="s">
        <v>6</v>
      </c>
      <c r="C60" s="74"/>
      <c r="D60" s="74"/>
      <c r="E60" s="75"/>
      <c r="F60" s="53">
        <v>0.13392392137161635</v>
      </c>
      <c r="G60" s="27"/>
      <c r="H60" s="26"/>
      <c r="J60" s="21"/>
    </row>
    <row r="61" spans="1:10" s="20" customFormat="1" x14ac:dyDescent="0.25">
      <c r="A61" s="24">
        <v>9</v>
      </c>
      <c r="B61" s="76" t="s">
        <v>5</v>
      </c>
      <c r="C61" s="77"/>
      <c r="D61" s="77"/>
      <c r="E61" s="78"/>
      <c r="F61" s="54">
        <f>SUM(F53:F60)</f>
        <v>2.9115801846496296</v>
      </c>
      <c r="G61" s="23"/>
      <c r="H61" s="22"/>
      <c r="J61" s="21"/>
    </row>
    <row r="62" spans="1:10" s="17" customFormat="1" ht="27" customHeight="1" x14ac:dyDescent="0.3">
      <c r="A62" s="71" t="s">
        <v>20</v>
      </c>
      <c r="B62" s="71"/>
      <c r="C62" s="71"/>
      <c r="D62" s="71"/>
      <c r="E62" s="71"/>
      <c r="F62" s="71"/>
      <c r="G62" s="72"/>
      <c r="H62" s="72"/>
    </row>
    <row r="63" spans="1:10" s="14" customFormat="1" ht="25.5" customHeight="1" x14ac:dyDescent="0.2">
      <c r="A63" s="19" t="s">
        <v>16</v>
      </c>
      <c r="B63" s="69" t="s">
        <v>15</v>
      </c>
      <c r="C63" s="69"/>
      <c r="D63" s="69"/>
      <c r="E63" s="69"/>
      <c r="F63" s="52" t="s">
        <v>53</v>
      </c>
      <c r="G63" s="52" t="s">
        <v>52</v>
      </c>
      <c r="H63" s="15" t="s">
        <v>14</v>
      </c>
    </row>
    <row r="64" spans="1:10" s="3" customFormat="1" x14ac:dyDescent="0.25">
      <c r="A64" s="13">
        <v>1</v>
      </c>
      <c r="B64" s="67" t="s">
        <v>13</v>
      </c>
      <c r="C64" s="67"/>
      <c r="D64" s="67"/>
      <c r="E64" s="67"/>
      <c r="F64" s="55">
        <v>9.01</v>
      </c>
      <c r="G64" s="56">
        <v>10.767028765985675</v>
      </c>
      <c r="H64" s="12">
        <f t="shared" ref="H64:H72" si="0">G64/F64*100-100</f>
        <v>19.500874206278311</v>
      </c>
    </row>
    <row r="65" spans="1:8" s="3" customFormat="1" x14ac:dyDescent="0.25">
      <c r="A65" s="13">
        <v>2</v>
      </c>
      <c r="B65" s="67" t="s">
        <v>12</v>
      </c>
      <c r="C65" s="67"/>
      <c r="D65" s="67"/>
      <c r="E65" s="67"/>
      <c r="F65" s="55">
        <v>1.57</v>
      </c>
      <c r="G65" s="56">
        <v>2.3549339083070628</v>
      </c>
      <c r="H65" s="12">
        <f t="shared" si="0"/>
        <v>49.995790338029479</v>
      </c>
    </row>
    <row r="66" spans="1:8" s="3" customFormat="1" ht="30" customHeight="1" x14ac:dyDescent="0.25">
      <c r="A66" s="13">
        <v>3</v>
      </c>
      <c r="B66" s="70" t="s">
        <v>11</v>
      </c>
      <c r="C66" s="70"/>
      <c r="D66" s="70"/>
      <c r="E66" s="70"/>
      <c r="F66" s="55">
        <v>8.7799999999999994</v>
      </c>
      <c r="G66" s="56">
        <v>7.315872325087776</v>
      </c>
      <c r="H66" s="12">
        <f t="shared" si="0"/>
        <v>-16.675713837269058</v>
      </c>
    </row>
    <row r="67" spans="1:8" s="3" customFormat="1" x14ac:dyDescent="0.25">
      <c r="A67" s="13">
        <v>4</v>
      </c>
      <c r="B67" s="67" t="s">
        <v>10</v>
      </c>
      <c r="C67" s="67"/>
      <c r="D67" s="67"/>
      <c r="E67" s="67"/>
      <c r="F67" s="55">
        <v>1.02</v>
      </c>
      <c r="G67" s="56">
        <v>1.3189000758184071</v>
      </c>
      <c r="H67" s="12">
        <f t="shared" si="0"/>
        <v>29.303929001804619</v>
      </c>
    </row>
    <row r="68" spans="1:8" s="3" customFormat="1" x14ac:dyDescent="0.25">
      <c r="A68" s="13">
        <v>5</v>
      </c>
      <c r="B68" s="67" t="s">
        <v>9</v>
      </c>
      <c r="C68" s="67"/>
      <c r="D68" s="67"/>
      <c r="E68" s="67"/>
      <c r="F68" s="55">
        <v>0.62</v>
      </c>
      <c r="G68" s="56">
        <v>0.58254517642958414</v>
      </c>
      <c r="H68" s="12">
        <f t="shared" si="0"/>
        <v>-6.0411005758735286</v>
      </c>
    </row>
    <row r="69" spans="1:8" s="3" customFormat="1" x14ac:dyDescent="0.25">
      <c r="A69" s="13">
        <v>6</v>
      </c>
      <c r="B69" s="67" t="s">
        <v>8</v>
      </c>
      <c r="C69" s="67"/>
      <c r="D69" s="67"/>
      <c r="E69" s="67"/>
      <c r="F69" s="55">
        <v>1.08</v>
      </c>
      <c r="G69" s="56">
        <v>4.1386182509573501</v>
      </c>
      <c r="H69" s="12">
        <f t="shared" si="0"/>
        <v>283.20539360716202</v>
      </c>
    </row>
    <row r="70" spans="1:8" s="3" customFormat="1" x14ac:dyDescent="0.25">
      <c r="A70" s="13">
        <v>7</v>
      </c>
      <c r="B70" s="67" t="s">
        <v>7</v>
      </c>
      <c r="C70" s="67"/>
      <c r="D70" s="67"/>
      <c r="E70" s="67"/>
      <c r="F70" s="55">
        <v>0.68</v>
      </c>
      <c r="G70" s="56">
        <v>2.1727406020834699</v>
      </c>
      <c r="H70" s="12">
        <f t="shared" si="0"/>
        <v>219.52067677698085</v>
      </c>
    </row>
    <row r="71" spans="1:8" s="3" customFormat="1" x14ac:dyDescent="0.25">
      <c r="A71" s="13">
        <v>8</v>
      </c>
      <c r="B71" s="67" t="s">
        <v>6</v>
      </c>
      <c r="C71" s="67"/>
      <c r="D71" s="67"/>
      <c r="E71" s="67"/>
      <c r="F71" s="55">
        <v>0.52</v>
      </c>
      <c r="G71" s="56">
        <v>1.3239149251292928</v>
      </c>
      <c r="H71" s="12">
        <f t="shared" si="0"/>
        <v>154.59902406332554</v>
      </c>
    </row>
    <row r="72" spans="1:8" s="18" customFormat="1" ht="14.25" x14ac:dyDescent="0.25">
      <c r="A72" s="11">
        <v>9</v>
      </c>
      <c r="B72" s="68" t="s">
        <v>5</v>
      </c>
      <c r="C72" s="68"/>
      <c r="D72" s="68"/>
      <c r="E72" s="68"/>
      <c r="F72" s="57">
        <f>SUM(F64:F71)</f>
        <v>23.279999999999998</v>
      </c>
      <c r="G72" s="57">
        <f>SUM(G64:G71)</f>
        <v>29.974554029798618</v>
      </c>
      <c r="H72" s="10">
        <f t="shared" si="0"/>
        <v>28.756675385732905</v>
      </c>
    </row>
    <row r="73" spans="1:8" s="17" customFormat="1" ht="27" customHeight="1" x14ac:dyDescent="0.3">
      <c r="A73" s="71" t="s">
        <v>19</v>
      </c>
      <c r="B73" s="71"/>
      <c r="C73" s="71"/>
      <c r="D73" s="71"/>
      <c r="E73" s="71"/>
      <c r="F73" s="71"/>
      <c r="G73" s="72"/>
      <c r="H73" s="72"/>
    </row>
    <row r="74" spans="1:8" s="14" customFormat="1" ht="25.5" customHeight="1" x14ac:dyDescent="0.2">
      <c r="A74" s="16" t="s">
        <v>16</v>
      </c>
      <c r="B74" s="69" t="s">
        <v>15</v>
      </c>
      <c r="C74" s="69"/>
      <c r="D74" s="69"/>
      <c r="E74" s="69"/>
      <c r="F74" s="52" t="s">
        <v>53</v>
      </c>
      <c r="G74" s="52" t="s">
        <v>52</v>
      </c>
      <c r="H74" s="15" t="s">
        <v>14</v>
      </c>
    </row>
    <row r="75" spans="1:8" s="3" customFormat="1" x14ac:dyDescent="0.25">
      <c r="A75" s="13">
        <v>1</v>
      </c>
      <c r="B75" s="67" t="s">
        <v>13</v>
      </c>
      <c r="C75" s="67"/>
      <c r="D75" s="67"/>
      <c r="E75" s="67"/>
      <c r="F75" s="55">
        <v>18.82</v>
      </c>
      <c r="G75" s="56">
        <v>25.370625967826935</v>
      </c>
      <c r="H75" s="12">
        <f>G75/F75*100-100</f>
        <v>34.806726715339721</v>
      </c>
    </row>
    <row r="76" spans="1:8" s="3" customFormat="1" x14ac:dyDescent="0.25">
      <c r="A76" s="13">
        <v>2</v>
      </c>
      <c r="B76" s="67" t="s">
        <v>12</v>
      </c>
      <c r="C76" s="67"/>
      <c r="D76" s="67"/>
      <c r="E76" s="67"/>
      <c r="F76" s="55">
        <v>3.72</v>
      </c>
      <c r="G76" s="56">
        <v>10.447512393708349</v>
      </c>
      <c r="H76" s="12">
        <f>G76/F76*100-100</f>
        <v>180.84710735775127</v>
      </c>
    </row>
    <row r="77" spans="1:8" s="3" customFormat="1" ht="30" customHeight="1" x14ac:dyDescent="0.25">
      <c r="A77" s="13">
        <v>3</v>
      </c>
      <c r="B77" s="70" t="s">
        <v>11</v>
      </c>
      <c r="C77" s="70"/>
      <c r="D77" s="70"/>
      <c r="E77" s="70"/>
      <c r="F77" s="55">
        <v>15.38</v>
      </c>
      <c r="G77" s="56">
        <v>16.412205936946165</v>
      </c>
      <c r="H77" s="12">
        <f>G77/F77*100-100</f>
        <v>6.7113519957487995</v>
      </c>
    </row>
    <row r="78" spans="1:8" s="3" customFormat="1" x14ac:dyDescent="0.25">
      <c r="A78" s="13">
        <v>4</v>
      </c>
      <c r="B78" s="67" t="s">
        <v>10</v>
      </c>
      <c r="C78" s="67"/>
      <c r="D78" s="67"/>
      <c r="E78" s="67"/>
      <c r="F78" s="55">
        <v>3.8</v>
      </c>
      <c r="G78" s="56">
        <v>8.12752101527051</v>
      </c>
      <c r="H78" s="12">
        <f>G78/F78*100-100</f>
        <v>113.88213198080291</v>
      </c>
    </row>
    <row r="79" spans="1:8" s="3" customFormat="1" x14ac:dyDescent="0.25">
      <c r="A79" s="13">
        <v>5</v>
      </c>
      <c r="B79" s="67" t="s">
        <v>18</v>
      </c>
      <c r="C79" s="67"/>
      <c r="D79" s="67"/>
      <c r="E79" s="67"/>
      <c r="F79" s="55">
        <v>0.31</v>
      </c>
      <c r="G79" s="45">
        <v>0.7335305352289474</v>
      </c>
      <c r="H79" s="12">
        <v>135</v>
      </c>
    </row>
    <row r="80" spans="1:8" s="3" customFormat="1" x14ac:dyDescent="0.25">
      <c r="A80" s="13">
        <v>6</v>
      </c>
      <c r="B80" s="67" t="s">
        <v>8</v>
      </c>
      <c r="C80" s="67"/>
      <c r="D80" s="67"/>
      <c r="E80" s="67"/>
      <c r="F80" s="55">
        <v>1.89</v>
      </c>
      <c r="G80" s="56">
        <v>10.475633752524166</v>
      </c>
      <c r="H80" s="12">
        <f>G80/F80*100-100</f>
        <v>454.26633611238969</v>
      </c>
    </row>
    <row r="81" spans="1:10" s="3" customFormat="1" x14ac:dyDescent="0.25">
      <c r="A81" s="13">
        <v>7</v>
      </c>
      <c r="B81" s="67" t="s">
        <v>7</v>
      </c>
      <c r="C81" s="67"/>
      <c r="D81" s="67"/>
      <c r="E81" s="67"/>
      <c r="F81" s="55">
        <v>1.19</v>
      </c>
      <c r="G81" s="56">
        <v>5.4996217110385128</v>
      </c>
      <c r="H81" s="12">
        <f>G81/F81*100-100</f>
        <v>362.15308496121958</v>
      </c>
    </row>
    <row r="82" spans="1:10" s="3" customFormat="1" x14ac:dyDescent="0.25">
      <c r="A82" s="13">
        <v>8</v>
      </c>
      <c r="B82" s="67" t="s">
        <v>6</v>
      </c>
      <c r="C82" s="67"/>
      <c r="D82" s="67"/>
      <c r="E82" s="67"/>
      <c r="F82" s="55">
        <v>1.05</v>
      </c>
      <c r="G82" s="56">
        <v>3.5783514800752543</v>
      </c>
      <c r="H82" s="12">
        <f>G82/F82*100-100</f>
        <v>240.79537905478611</v>
      </c>
    </row>
    <row r="83" spans="1:10" s="8" customFormat="1" ht="14.25" x14ac:dyDescent="0.2">
      <c r="A83" s="11">
        <v>9</v>
      </c>
      <c r="B83" s="68" t="s">
        <v>5</v>
      </c>
      <c r="C83" s="68"/>
      <c r="D83" s="68"/>
      <c r="E83" s="68"/>
      <c r="F83" s="57">
        <f>SUM(F75:F82)</f>
        <v>46.16</v>
      </c>
      <c r="G83" s="57">
        <f>SUM(G75:G82)</f>
        <v>80.64500279261884</v>
      </c>
      <c r="H83" s="10">
        <f>G83/F83*100-100</f>
        <v>74.707545044668223</v>
      </c>
    </row>
    <row r="84" spans="1:10" s="17" customFormat="1" ht="27" customHeight="1" x14ac:dyDescent="0.3">
      <c r="A84" s="71" t="s">
        <v>17</v>
      </c>
      <c r="B84" s="71"/>
      <c r="C84" s="71"/>
      <c r="D84" s="71"/>
      <c r="E84" s="71"/>
      <c r="F84" s="71"/>
      <c r="G84" s="72"/>
      <c r="H84" s="72"/>
    </row>
    <row r="85" spans="1:10" s="14" customFormat="1" ht="25.5" customHeight="1" x14ac:dyDescent="0.2">
      <c r="A85" s="16" t="s">
        <v>16</v>
      </c>
      <c r="B85" s="69" t="s">
        <v>15</v>
      </c>
      <c r="C85" s="69"/>
      <c r="D85" s="69"/>
      <c r="E85" s="69"/>
      <c r="F85" s="52" t="s">
        <v>53</v>
      </c>
      <c r="G85" s="52" t="s">
        <v>52</v>
      </c>
      <c r="H85" s="15" t="s">
        <v>14</v>
      </c>
    </row>
    <row r="86" spans="1:10" s="3" customFormat="1" x14ac:dyDescent="0.25">
      <c r="A86" s="13">
        <v>1</v>
      </c>
      <c r="B86" s="67" t="s">
        <v>13</v>
      </c>
      <c r="C86" s="67"/>
      <c r="D86" s="67"/>
      <c r="E86" s="67"/>
      <c r="F86" s="55">
        <v>19.03</v>
      </c>
      <c r="G86" s="56">
        <v>25.370625967826939</v>
      </c>
      <c r="H86" s="12">
        <f>G86/F86*100-100</f>
        <v>33.319106504608186</v>
      </c>
      <c r="I86" s="9"/>
      <c r="J86" s="9"/>
    </row>
    <row r="87" spans="1:10" s="3" customFormat="1" x14ac:dyDescent="0.25">
      <c r="A87" s="13">
        <v>2</v>
      </c>
      <c r="B87" s="67" t="s">
        <v>12</v>
      </c>
      <c r="C87" s="67"/>
      <c r="D87" s="67"/>
      <c r="E87" s="67"/>
      <c r="F87" s="55">
        <v>3.57</v>
      </c>
      <c r="G87" s="56">
        <v>10.447512393708347</v>
      </c>
      <c r="H87" s="12">
        <f>G87/F87*100-100</f>
        <v>192.64740598622825</v>
      </c>
      <c r="I87" s="9"/>
      <c r="J87" s="9"/>
    </row>
    <row r="88" spans="1:10" s="3" customFormat="1" ht="30" customHeight="1" x14ac:dyDescent="0.25">
      <c r="A88" s="13">
        <v>3</v>
      </c>
      <c r="B88" s="70" t="s">
        <v>11</v>
      </c>
      <c r="C88" s="70"/>
      <c r="D88" s="70"/>
      <c r="E88" s="70"/>
      <c r="F88" s="55">
        <v>16.87</v>
      </c>
      <c r="G88" s="56">
        <v>16.412205936946169</v>
      </c>
      <c r="H88" s="12">
        <f>G88/F88*100-100</f>
        <v>-2.7136577537275173</v>
      </c>
      <c r="I88" s="9"/>
      <c r="J88" s="9"/>
    </row>
    <row r="89" spans="1:10" s="3" customFormat="1" x14ac:dyDescent="0.25">
      <c r="A89" s="13">
        <v>4</v>
      </c>
      <c r="B89" s="67" t="s">
        <v>10</v>
      </c>
      <c r="C89" s="67"/>
      <c r="D89" s="67"/>
      <c r="E89" s="67"/>
      <c r="F89" s="55">
        <v>2.38</v>
      </c>
      <c r="G89" s="56">
        <v>8.1275210152705117</v>
      </c>
      <c r="H89" s="12">
        <f>G89/F89*100-100</f>
        <v>241.49247963321477</v>
      </c>
      <c r="I89" s="9"/>
      <c r="J89" s="9"/>
    </row>
    <row r="90" spans="1:10" s="3" customFormat="1" x14ac:dyDescent="0.25">
      <c r="A90" s="13">
        <v>5</v>
      </c>
      <c r="B90" s="67" t="s">
        <v>9</v>
      </c>
      <c r="C90" s="67"/>
      <c r="D90" s="67"/>
      <c r="E90" s="67"/>
      <c r="F90" s="55">
        <v>0.33</v>
      </c>
      <c r="G90" s="56">
        <v>0.7335305352289474</v>
      </c>
      <c r="H90" s="12">
        <v>121</v>
      </c>
      <c r="I90" s="9"/>
      <c r="J90" s="9"/>
    </row>
    <row r="91" spans="1:10" s="3" customFormat="1" x14ac:dyDescent="0.25">
      <c r="A91" s="13">
        <v>6</v>
      </c>
      <c r="B91" s="67" t="s">
        <v>8</v>
      </c>
      <c r="C91" s="67"/>
      <c r="D91" s="67"/>
      <c r="E91" s="67"/>
      <c r="F91" s="55">
        <v>2.0699999999999998</v>
      </c>
      <c r="G91" s="56">
        <v>10.475633752524166</v>
      </c>
      <c r="H91" s="12">
        <f>G91/F91*100-100</f>
        <v>406.06926340696464</v>
      </c>
      <c r="I91" s="9"/>
      <c r="J91" s="9"/>
    </row>
    <row r="92" spans="1:10" s="3" customFormat="1" x14ac:dyDescent="0.25">
      <c r="A92" s="13">
        <v>7</v>
      </c>
      <c r="B92" s="67" t="s">
        <v>7</v>
      </c>
      <c r="C92" s="67"/>
      <c r="D92" s="67"/>
      <c r="E92" s="67"/>
      <c r="F92" s="55">
        <v>1.3</v>
      </c>
      <c r="G92" s="56">
        <v>5.4996217110385128</v>
      </c>
      <c r="H92" s="12">
        <f>G92/F92*100-100</f>
        <v>323.04782392603943</v>
      </c>
      <c r="I92" s="9"/>
      <c r="J92" s="9"/>
    </row>
    <row r="93" spans="1:10" s="3" customFormat="1" x14ac:dyDescent="0.25">
      <c r="A93" s="13">
        <v>8</v>
      </c>
      <c r="B93" s="67" t="s">
        <v>6</v>
      </c>
      <c r="C93" s="67"/>
      <c r="D93" s="67"/>
      <c r="E93" s="67"/>
      <c r="F93" s="55">
        <v>1.05</v>
      </c>
      <c r="G93" s="56">
        <v>3.5783514800752543</v>
      </c>
      <c r="H93" s="12">
        <f>G93/F93*100-100</f>
        <v>240.79537905478611</v>
      </c>
      <c r="I93" s="9"/>
      <c r="J93" s="9"/>
    </row>
    <row r="94" spans="1:10" s="8" customFormat="1" x14ac:dyDescent="0.2">
      <c r="A94" s="11">
        <v>9</v>
      </c>
      <c r="B94" s="68" t="s">
        <v>5</v>
      </c>
      <c r="C94" s="68"/>
      <c r="D94" s="68"/>
      <c r="E94" s="68"/>
      <c r="F94" s="58">
        <f>SUM(F86:F93)</f>
        <v>46.599999999999994</v>
      </c>
      <c r="G94" s="58">
        <f>SUM(G86:G93)</f>
        <v>80.64500279261884</v>
      </c>
      <c r="H94" s="10">
        <f>G94/F94*100-100</f>
        <v>73.057945906907406</v>
      </c>
      <c r="I94" s="9"/>
      <c r="J94" s="9"/>
    </row>
    <row r="95" spans="1:10" s="7" customFormat="1" ht="36" customHeight="1" x14ac:dyDescent="0.25">
      <c r="A95" s="60" t="s">
        <v>4</v>
      </c>
      <c r="B95" s="60"/>
      <c r="C95" s="60"/>
      <c r="D95" s="60"/>
      <c r="E95" s="60"/>
      <c r="F95" s="60"/>
      <c r="G95" s="60"/>
      <c r="H95" s="60"/>
    </row>
    <row r="96" spans="1:10" s="6" customFormat="1" ht="37.5" customHeight="1" x14ac:dyDescent="0.25">
      <c r="A96" s="61" t="s">
        <v>3</v>
      </c>
      <c r="B96" s="61"/>
      <c r="C96" s="61"/>
      <c r="D96" s="61"/>
      <c r="E96" s="61"/>
      <c r="F96" s="61"/>
      <c r="G96" s="61"/>
      <c r="H96" s="61"/>
    </row>
    <row r="97" spans="1:8" s="5" customFormat="1" ht="30" customHeight="1" x14ac:dyDescent="0.25">
      <c r="A97" s="62" t="s">
        <v>55</v>
      </c>
      <c r="B97" s="62"/>
      <c r="C97" s="62"/>
      <c r="D97" s="62"/>
      <c r="E97" s="62"/>
      <c r="F97" s="62"/>
      <c r="G97" s="62"/>
      <c r="H97" s="62"/>
    </row>
    <row r="98" spans="1:8" s="5" customFormat="1" ht="32.25" customHeight="1" x14ac:dyDescent="0.25">
      <c r="A98" s="64" t="s">
        <v>2</v>
      </c>
      <c r="B98" s="64"/>
      <c r="C98" s="64"/>
      <c r="D98" s="64"/>
      <c r="E98" s="64"/>
      <c r="F98" s="64"/>
      <c r="G98" s="64"/>
      <c r="H98" s="64"/>
    </row>
    <row r="99" spans="1:8" s="5" customFormat="1" ht="33" customHeight="1" x14ac:dyDescent="0.25">
      <c r="A99" s="65" t="s">
        <v>1</v>
      </c>
      <c r="B99" s="65"/>
      <c r="C99" s="65"/>
      <c r="D99" s="65"/>
      <c r="E99" s="65"/>
      <c r="F99" s="65"/>
      <c r="G99" s="65"/>
      <c r="H99" s="65"/>
    </row>
    <row r="100" spans="1:8" s="5" customFormat="1" ht="34.5" customHeight="1" x14ac:dyDescent="0.25">
      <c r="A100" s="65" t="s">
        <v>0</v>
      </c>
      <c r="B100" s="65"/>
      <c r="C100" s="65"/>
      <c r="D100" s="65"/>
      <c r="E100" s="65"/>
      <c r="F100" s="65"/>
      <c r="G100" s="65"/>
      <c r="H100" s="65"/>
    </row>
    <row r="101" spans="1:8" s="5" customFormat="1" ht="22.5" customHeight="1" x14ac:dyDescent="0.25">
      <c r="A101" s="65" t="s">
        <v>54</v>
      </c>
      <c r="B101" s="65"/>
      <c r="C101" s="65"/>
      <c r="D101" s="65"/>
      <c r="E101" s="65"/>
      <c r="F101" s="65"/>
      <c r="G101" s="65"/>
      <c r="H101" s="65"/>
    </row>
    <row r="102" spans="1:8" s="4" customFormat="1" ht="33" customHeight="1" x14ac:dyDescent="0.25">
      <c r="A102" s="66"/>
      <c r="B102" s="66"/>
      <c r="C102" s="66"/>
      <c r="F102" s="59"/>
      <c r="G102" s="59"/>
      <c r="H102" s="59"/>
    </row>
    <row r="103" spans="1:8" s="4" customFormat="1" ht="34.5" customHeight="1" x14ac:dyDescent="0.25">
      <c r="A103" s="66"/>
      <c r="B103" s="66"/>
      <c r="C103" s="66"/>
      <c r="F103" s="59"/>
      <c r="G103" s="59"/>
      <c r="H103" s="59"/>
    </row>
    <row r="104" spans="1:8" s="4" customFormat="1" ht="22.5" customHeight="1" x14ac:dyDescent="0.25">
      <c r="A104" s="63"/>
      <c r="B104" s="63"/>
      <c r="C104" s="63"/>
      <c r="F104" s="59"/>
      <c r="G104" s="59"/>
      <c r="H104" s="59"/>
    </row>
  </sheetData>
  <mergeCells count="80">
    <mergeCell ref="A1:H1"/>
    <mergeCell ref="A2:H2"/>
    <mergeCell ref="A3:H3"/>
    <mergeCell ref="A4:H4"/>
    <mergeCell ref="A5:D5"/>
    <mergeCell ref="E5:E6"/>
    <mergeCell ref="F5:H5"/>
    <mergeCell ref="A6:C6"/>
    <mergeCell ref="A7:C21"/>
    <mergeCell ref="D7:D11"/>
    <mergeCell ref="D12:D16"/>
    <mergeCell ref="D17:D21"/>
    <mergeCell ref="A22:C26"/>
    <mergeCell ref="D22:D26"/>
    <mergeCell ref="A27:H27"/>
    <mergeCell ref="A28:D28"/>
    <mergeCell ref="E28:E29"/>
    <mergeCell ref="F28:H28"/>
    <mergeCell ref="A29:C29"/>
    <mergeCell ref="A30:C34"/>
    <mergeCell ref="D30:D34"/>
    <mergeCell ref="A35:C49"/>
    <mergeCell ref="D35:D39"/>
    <mergeCell ref="D40:D44"/>
    <mergeCell ref="D45:D49"/>
    <mergeCell ref="A50:H50"/>
    <mergeCell ref="A51:H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A62:H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A73:H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A84:H84"/>
    <mergeCell ref="B85:E85"/>
    <mergeCell ref="B86:E86"/>
    <mergeCell ref="B87:E87"/>
    <mergeCell ref="B88:E88"/>
    <mergeCell ref="B89:E89"/>
    <mergeCell ref="B90:E90"/>
    <mergeCell ref="B91:E91"/>
    <mergeCell ref="B92:E92"/>
    <mergeCell ref="B93:E93"/>
    <mergeCell ref="B94:E94"/>
    <mergeCell ref="A95:H95"/>
    <mergeCell ref="A96:H96"/>
    <mergeCell ref="A97:H97"/>
    <mergeCell ref="A104:C104"/>
    <mergeCell ref="A98:H98"/>
    <mergeCell ref="A99:H99"/>
    <mergeCell ref="A100:H100"/>
    <mergeCell ref="A101:H101"/>
    <mergeCell ref="A102:C102"/>
    <mergeCell ref="A103:C103"/>
  </mergeCells>
  <printOptions horizontalCentered="1"/>
  <pageMargins left="0.59055118110236227" right="0.15748031496062992" top="0.5" bottom="0.45" header="0.15748031496062992" footer="0.19685039370078741"/>
  <pageSetup paperSize="9" scale="69" orientation="portrait" verticalDpi="180" r:id="rId1"/>
  <rowBreaks count="2" manualBreakCount="2">
    <brk id="61" max="7" man="1"/>
    <brk id="10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инф. управителям и райиспол (2)</vt:lpstr>
      <vt:lpstr>'инф. управителям и райиспол (2)'!Область_печати</vt:lpstr>
    </vt:vector>
  </TitlesOfParts>
  <Company>HomeLab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ecoplan1</dc:creator>
  <cp:lastModifiedBy>рт</cp:lastModifiedBy>
  <cp:lastPrinted>2016-08-09T08:10:43Z</cp:lastPrinted>
  <dcterms:created xsi:type="dcterms:W3CDTF">2016-08-08T09:42:14Z</dcterms:created>
  <dcterms:modified xsi:type="dcterms:W3CDTF">2016-08-09T11:27:25Z</dcterms:modified>
</cp:coreProperties>
</file>