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filterPrivacy="1" defaultThemeVersion="124226"/>
  <xr:revisionPtr revIDLastSave="0" documentId="13_ncr:1_{3802733F-23D8-4073-9015-FF09FCD5EF1A}" xr6:coauthVersionLast="45" xr6:coauthVersionMax="45" xr10:uidLastSave="{00000000-0000-0000-0000-000000000000}"/>
  <bookViews>
    <workbookView xWindow="-120" yWindow="-120" windowWidth="29040" windowHeight="15720" xr2:uid="{00000000-000D-0000-FFFF-FFFF00000000}"/>
  </bookViews>
  <sheets>
    <sheet name="Лист1" sheetId="1" r:id="rId1"/>
    <sheet name="Лист2" sheetId="2" r:id="rId2"/>
    <sheet name="Лист3" sheetId="3" r:id="rId3"/>
  </sheets>
  <definedNames>
    <definedName name="_xlnm.Print_Area" localSheetId="0">Лист1!$A$1:$M$141</definedName>
  </definedNames>
  <calcPr calcId="191029" refMode="R1C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7" i="1" l="1"/>
  <c r="L7" i="1"/>
  <c r="G58" i="1"/>
  <c r="G127" i="1" l="1"/>
  <c r="G128" i="1"/>
  <c r="G129" i="1"/>
  <c r="G130" i="1"/>
  <c r="G131" i="1"/>
  <c r="G132" i="1"/>
  <c r="G133" i="1"/>
  <c r="G134" i="1"/>
  <c r="G135" i="1"/>
  <c r="G136" i="1"/>
  <c r="G138" i="1"/>
  <c r="G123" i="1"/>
  <c r="G115" i="1"/>
  <c r="G116" i="1"/>
  <c r="G117" i="1"/>
  <c r="G118" i="1"/>
  <c r="G119" i="1"/>
  <c r="G120" i="1"/>
  <c r="G121" i="1"/>
  <c r="G122" i="1"/>
  <c r="G108" i="1"/>
  <c r="G109" i="1"/>
  <c r="G110" i="1"/>
  <c r="G111" i="1"/>
  <c r="G112" i="1"/>
  <c r="G113" i="1"/>
  <c r="G100" i="1"/>
  <c r="G101" i="1"/>
  <c r="G102" i="1"/>
  <c r="G103" i="1"/>
  <c r="G104" i="1"/>
  <c r="G96" i="1"/>
  <c r="G97" i="1"/>
  <c r="G98" i="1"/>
  <c r="G92" i="1"/>
  <c r="G93" i="1"/>
  <c r="G94" i="1"/>
  <c r="G89" i="1"/>
  <c r="G90" i="1"/>
  <c r="G71" i="1"/>
  <c r="G72" i="1"/>
  <c r="G73" i="1"/>
  <c r="G75" i="1"/>
  <c r="G76" i="1"/>
  <c r="G77" i="1"/>
  <c r="G79" i="1"/>
  <c r="G80" i="1"/>
  <c r="G81" i="1"/>
  <c r="G82" i="1"/>
  <c r="G83" i="1"/>
  <c r="G84" i="1"/>
  <c r="G85" i="1"/>
  <c r="G63" i="1"/>
  <c r="G64" i="1"/>
  <c r="G65" i="1"/>
  <c r="G66" i="1"/>
  <c r="G56" i="1"/>
  <c r="G57" i="1"/>
  <c r="G59" i="1"/>
  <c r="G60" i="1"/>
  <c r="G61" i="1"/>
  <c r="G49" i="1"/>
  <c r="G50" i="1"/>
  <c r="G51" i="1"/>
  <c r="G45" i="1"/>
  <c r="G46" i="1"/>
  <c r="G47" i="1"/>
  <c r="G42" i="1"/>
  <c r="G43" i="1"/>
  <c r="G37" i="1"/>
  <c r="G38" i="1"/>
  <c r="G34" i="1"/>
  <c r="G35" i="1"/>
  <c r="G31" i="1"/>
  <c r="G26" i="1"/>
  <c r="G27" i="1"/>
  <c r="G28" i="1"/>
  <c r="G23" i="1"/>
  <c r="G24" i="1"/>
  <c r="G19" i="1"/>
  <c r="G8" i="1"/>
  <c r="G9" i="1"/>
  <c r="G11" i="1"/>
  <c r="G12" i="1"/>
  <c r="G13" i="1"/>
  <c r="G14" i="1"/>
  <c r="G15" i="1"/>
  <c r="G16" i="1"/>
  <c r="G17" i="1"/>
  <c r="I52" i="1"/>
  <c r="I33" i="1"/>
  <c r="I78" i="1" l="1"/>
  <c r="G78" i="1" s="1"/>
  <c r="I74" i="1"/>
  <c r="G74" i="1" s="1"/>
  <c r="I70" i="1"/>
  <c r="G62" i="1" l="1"/>
  <c r="G36" i="1"/>
  <c r="G32" i="1"/>
  <c r="H7" i="1" l="1"/>
  <c r="G70" i="1"/>
  <c r="G137" i="1" l="1"/>
  <c r="G114" i="1"/>
  <c r="G99" i="1"/>
  <c r="G95" i="1"/>
  <c r="G91" i="1"/>
  <c r="G44" i="1"/>
  <c r="G30" i="1"/>
  <c r="G29" i="1"/>
  <c r="G18" i="1"/>
  <c r="G52" i="1"/>
  <c r="I48" i="1"/>
  <c r="G48" i="1" s="1"/>
  <c r="G33" i="1"/>
  <c r="I25" i="1"/>
  <c r="G25" i="1" s="1"/>
  <c r="J10" i="1"/>
  <c r="J7" i="1" s="1"/>
  <c r="I10" i="1"/>
  <c r="I7" i="1" s="1"/>
  <c r="G7" i="1" l="1"/>
  <c r="G10" i="1"/>
</calcChain>
</file>

<file path=xl/sharedStrings.xml><?xml version="1.0" encoding="utf-8"?>
<sst xmlns="http://schemas.openxmlformats.org/spreadsheetml/2006/main" count="311" uniqueCount="90">
  <si>
    <t>Назва напряму діяльності (пріоритетні завдання)</t>
  </si>
  <si>
    <t>Відповідальні за виконання</t>
  </si>
  <si>
    <t>Очікувані результати виконання заходів</t>
  </si>
  <si>
    <t>Усього</t>
  </si>
  <si>
    <t>УСЬОГО</t>
  </si>
  <si>
    <t>Державний бюджет</t>
  </si>
  <si>
    <t>Покращення якості та доступності надання медичної допомоги населенню</t>
  </si>
  <si>
    <t>Обласний бюджет</t>
  </si>
  <si>
    <t>Інші джерела фінансування</t>
  </si>
  <si>
    <t>Підвищення соціального рівня сімей</t>
  </si>
  <si>
    <t xml:space="preserve">Зміст заходів Програми </t>
  </si>
  <si>
    <t>За рахунок   інших джерел фінансування, не заборонених  чинним законодавством</t>
  </si>
  <si>
    <t xml:space="preserve">ПЕРЕЛІК 
завдань і заходів Програми </t>
  </si>
  <si>
    <t>Зниження смертності онкохворих, хворих із захворюваннями крові, кровотворної та лімфатичної  тканин, рідкісними (орфанними) захворюваннями, з патологією нирок та іншими невиліковними хворобами</t>
  </si>
  <si>
    <t>Управління охорони здоров’я виконкому Криворізької міської ради, заклади охорони здоров'я</t>
  </si>
  <si>
    <t>Управління охорони здоров'я виконкому Криворізької міської ради, заклади охорони здоров'я</t>
  </si>
  <si>
    <t>№ п/п</t>
  </si>
  <si>
    <t>Удосконалення первинної медико - санітарної допомоги на засадах сімейної медицини</t>
  </si>
  <si>
    <t>Підвищення якості надання медичної  та соціальної допомоги населенню</t>
  </si>
  <si>
    <t>Захист населення від інфекційних захворюваннь</t>
  </si>
  <si>
    <t>Бюджет Криворізької міської тери-торіальної громади</t>
  </si>
  <si>
    <t>Удосконалення організації спеціалізованої та стаціонарної медичної допомоги</t>
  </si>
  <si>
    <t>Управління охорони здоров’я, капітального будівництва виконкому Криворізької міської ради, заклади охорони здоров'я</t>
  </si>
  <si>
    <t>3.1.Забезпечення дитячим харчуванням дітей з малозабезпечених сімей та дітей, народжених від ВІЛ-інфікованих матерів</t>
  </si>
  <si>
    <t>Забезпечення роботи закладів охорони здоров’я та комунального підприємства в умовах дії воєнного стану</t>
  </si>
  <si>
    <t>Орієнтовні обсяги фінансування за роками виконання, тис. грн</t>
  </si>
  <si>
    <t>Керуюча справами виконкому                                                             Олена ШОВГЕЛЯ</t>
  </si>
  <si>
    <t>Джерела фінансування</t>
  </si>
  <si>
    <t>2.4. Надання субвенції з міського державному, обласному бюджетам на забезпечення роботи закладів охорони здоров'я, що надають медичну допомогу населенню</t>
  </si>
  <si>
    <t>Забезпечення надання сучасної якісної медичної допомоги населенню</t>
  </si>
  <si>
    <t>Протидія поши-ренню  соціально- небезпечних хвороб (ВІЛ інфекції/ СНІДу, туберкульозу та ін.)</t>
  </si>
  <si>
    <t>3.2. Забезпечення лікувальним харчуванням  хворих на фенілкетонурію, на запальні хронічні захворювання товстого кишківника</t>
  </si>
  <si>
    <r>
      <t>2017</t>
    </r>
    <r>
      <rPr>
        <sz val="14"/>
        <rFont val="Arial Cyr"/>
        <charset val="204"/>
      </rPr>
      <t>–</t>
    </r>
    <r>
      <rPr>
        <sz val="14"/>
        <rFont val="Times New Roman"/>
        <family val="1"/>
        <charset val="204"/>
      </rPr>
      <t>2028</t>
    </r>
  </si>
  <si>
    <t>2017–2028</t>
  </si>
  <si>
    <t>2025–2028</t>
  </si>
  <si>
    <t>2022–2028</t>
  </si>
  <si>
    <t>1.1. Подальший розвиток мережі структурних підрозділів центрів первинної медико-санітарної допомоги населенню - амбулаторій загальної практики-сімейної медицини</t>
  </si>
  <si>
    <t>2.1. Покращення матеріально-  технічної бази підрозділів лікувально-профілактичних закладів спеціалізованої та стаціонарної медичної допомоги й забезпечення ефективного використання обладнання</t>
  </si>
  <si>
    <t>2.7.  Проведення видатків за рахунок субвенції з місцевого бюджету на 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 за рахунок відповідної субвенції з державного бюджету</t>
  </si>
  <si>
    <t>Строки виконання, роки</t>
  </si>
  <si>
    <r>
      <t xml:space="preserve">Управління охорони здоров’я виконкому Криворізької міської ради, Комунальні некомерційні підприємства </t>
    </r>
    <r>
      <rPr>
        <sz val="14"/>
        <rFont val="Calibri"/>
        <family val="2"/>
        <charset val="204"/>
      </rPr>
      <t>«</t>
    </r>
    <r>
      <rPr>
        <sz val="14"/>
        <rFont val="Times New Roman"/>
        <family val="1"/>
        <charset val="204"/>
      </rPr>
      <t>Центр первинної медико-санітарної допомоги</t>
    </r>
    <r>
      <rPr>
        <sz val="14"/>
        <rFont val="Calibri"/>
        <family val="2"/>
        <charset val="204"/>
      </rPr>
      <t>»</t>
    </r>
    <r>
      <rPr>
        <sz val="14"/>
        <rFont val="Times New Roman"/>
        <family val="1"/>
        <charset val="204"/>
      </rPr>
      <t xml:space="preserve"> №№1</t>
    </r>
    <r>
      <rPr>
        <sz val="14"/>
        <rFont val="Calibri"/>
        <family val="2"/>
        <charset val="204"/>
      </rPr>
      <t>-</t>
    </r>
    <r>
      <rPr>
        <sz val="14"/>
        <rFont val="Times New Roman"/>
        <family val="1"/>
        <charset val="204"/>
      </rPr>
      <t>7 Криворізької міської ради</t>
    </r>
  </si>
  <si>
    <t>Управління охорони здоров’я виконкому Криворізької міської ради, Комунальні некомерційні підприємства «Центр первинної медико-санітарної допомоги» №№1-7 Криворізької міської ради</t>
  </si>
  <si>
    <t xml:space="preserve">1.2. Проведення видатків за рахунок субвенції з обласного бюджету бюджетам міст, районів та об'єднаних територіальних громад на виконання доручень виборців депутатами обласної ради </t>
  </si>
  <si>
    <t>1.3. Реалізація проєктів-пере-можців конкурсу проєктів місцевого розвитку «Громад-ський бюджет»</t>
  </si>
  <si>
    <t>Виконком Криворізької міської ради, Комунальне некомерційне підприємство «Центр первинної медико-санітарної допомоги №2» Криворізької міської ради</t>
  </si>
  <si>
    <t>2.3. Реалізація проєктів-переможців конкурсу проєктів місцевого розвитку «Громадський бюджет»</t>
  </si>
  <si>
    <t>Управління охорони здоров’я виконкому Криворізької міської ради, заклади охорони здоров'я; благодійні організації, інститути громадянського суспільства, фізичні особи (за згодою)</t>
  </si>
  <si>
    <t>2.6.  Проведення видатків за рахунок субвенції з обласного бюджету на пільгове медичне обслуговування осіб, які постраждали внаслідок чорнобильської катастрофи</t>
  </si>
  <si>
    <t>4.2.  Надання батькам дітей, хворих на злоякісні новоутворення, фіксованої матеріальної допомоги в розмірі 2000 грн щомісячно на 1 дитину</t>
  </si>
  <si>
    <t>Районні в місті бюджети</t>
  </si>
  <si>
    <t>5.2.  Запобігання занесенню та поширенню на території м. Кри-вого Рогу гострої респіраторної хвороби, спричиненої коронавірусом COVID-19</t>
  </si>
  <si>
    <t>2020–2028</t>
  </si>
  <si>
    <t>5.3. Відкриття рахунку в установах банку для надходження коштів спонсорської допомоги на виконання цільових централізо-ваних заходів з метою запобіган-ня поширенню в м. Кривому Розі коронавірусу COVID-19</t>
  </si>
  <si>
    <r>
      <t xml:space="preserve">Управління охорони здоров’я виконкому Криворізької міської ради, Комунальне некомерційне підприємство </t>
    </r>
    <r>
      <rPr>
        <sz val="14"/>
        <rFont val="Calibri"/>
        <family val="2"/>
        <charset val="204"/>
      </rPr>
      <t>«</t>
    </r>
    <r>
      <rPr>
        <sz val="14"/>
        <rFont val="Times New Roman"/>
        <family val="1"/>
        <charset val="204"/>
      </rPr>
      <t>Криворізька інфекційна лікарня №1</t>
    </r>
    <r>
      <rPr>
        <sz val="14"/>
        <rFont val="Calibri"/>
        <family val="2"/>
        <charset val="204"/>
      </rPr>
      <t>»</t>
    </r>
    <r>
      <rPr>
        <sz val="14"/>
        <rFont val="Times New Roman"/>
        <family val="1"/>
        <charset val="204"/>
      </rPr>
      <t xml:space="preserve"> Криворізької міської ради</t>
    </r>
  </si>
  <si>
    <t>Покращення забезпечення мешканців міста лікувальними засобами та виробами медичного призначення</t>
  </si>
  <si>
    <t>Збереження (стабілізація фінансового стану), подальший розвиток мережі аптек Комунального підприємства «Фармація» Криворізької міської ради та доступність лікарських засобів для всіх верств населення відповідно до чинного законодавства</t>
  </si>
  <si>
    <t>Управління охорони здоров’я виконкому Криворізької міської ради, Комунальне підприємство «Фармація» Криворізької міської ради, заклади охорони здоров'я</t>
  </si>
  <si>
    <t>Покращення поліативної допомоги населенню</t>
  </si>
  <si>
    <t>Медичні огляди громадян під час призову на військову службу</t>
  </si>
  <si>
    <t>Забезпечення роботи постійно діючих позаштатних військово-лікарських комісій районних територіальних центрів комплектування та соціальної підтримки</t>
  </si>
  <si>
    <t>Забезпечення проведення медичних оглядів громадян під час призову на військову службу</t>
  </si>
  <si>
    <t>Забезпечення безперебійного функціонування закладів охорони здоров’я та Комунального підприємства «Фармація» Криворізької міської ради, задоволення життєво необхідних потреб громади міста, зокрема в умовах дії правового режиму воєнного стану</t>
  </si>
  <si>
    <t>8.1.  Харчування військовослужбовців Збройних сил України й інших військових формувань під час  лікування та реабілітації з розрахунку 150 грн на 1 ліжко/день</t>
  </si>
  <si>
    <t>Управління охорони здоров’я виконкому Криворізької міської ради,  заклади охорони здоров'я</t>
  </si>
  <si>
    <t>8.3. Придбання медичного й іншого обладнання, предметів довгострокового користування, проведення ремонтних робіт приміщень для лікування, відновлення та реабілітації військовослужбовців і осіб, які постраждали від збройної агресії Російської Федерації проти України</t>
  </si>
  <si>
    <t>8.4. Забезпечення безперебійної діяльності та виконання соціально-важливих завдань в умовах дії воєнного стану Комунального підприємства «Фармація» Криворізької міської ради (заробітна плата з нарахуваннями, податки тощо)</t>
  </si>
  <si>
    <t>Управління охорони здоров’я виконкому Криворізької міської ради, Комунальне підприємство «Фармація» Криворізької міської ради</t>
  </si>
  <si>
    <r>
      <t xml:space="preserve">8.5.  Надання безкоштовної стоматологічної допомоги (терапевтичного та хірургічного лікування) пільговим категоріям громадян згідно із Законом України </t>
    </r>
    <r>
      <rPr>
        <sz val="14"/>
        <rFont val="Calibri"/>
        <family val="2"/>
        <charset val="204"/>
      </rPr>
      <t>«</t>
    </r>
    <r>
      <rPr>
        <sz val="14"/>
        <rFont val="Times New Roman"/>
        <family val="1"/>
        <charset val="204"/>
      </rPr>
      <t>Про статус ветеранів війни, гарантії їх соціального захисту</t>
    </r>
    <r>
      <rPr>
        <sz val="14"/>
        <rFont val="Calibri"/>
        <family val="2"/>
        <charset val="204"/>
      </rPr>
      <t>»</t>
    </r>
    <r>
      <rPr>
        <sz val="14"/>
        <rFont val="Times New Roman"/>
        <family val="1"/>
        <charset val="204"/>
      </rPr>
      <t xml:space="preserve"> для підготовки до проведення безкоштовного зубопротезування    </t>
    </r>
    <r>
      <rPr>
        <sz val="16"/>
        <rFont val="Calibri"/>
        <family val="2"/>
        <charset val="204"/>
      </rPr>
      <t/>
    </r>
  </si>
  <si>
    <t>2022-2024</t>
  </si>
  <si>
    <t>Бюджет Криворізької міської територіаль-ної громади</t>
  </si>
  <si>
    <t>У межах коштів, передба-чених у Державному бюд-жеті</t>
  </si>
  <si>
    <t>У межах коштів, передба-чених у обласному бюд-жеті</t>
  </si>
  <si>
    <t>У межах коштів, передба-чених у районних у місті бюджетах</t>
  </si>
  <si>
    <t>У межах коштів, отрима-них як спонсорська допо-мога</t>
  </si>
  <si>
    <t>Управління охорони здоров’я виконкому Криворізької міської ради, Комунальні некомерційні підприємства «Центр первинної медико-санітарної допомоги» №№1-7 Криворізької міської ради; благодійні організації, інститути громадянського суспільства, фізичні особи (за згодою)</t>
  </si>
  <si>
    <t>Продовження додатка 2</t>
  </si>
  <si>
    <r>
      <t>2019</t>
    </r>
    <r>
      <rPr>
        <sz val="14"/>
        <rFont val="Arial Cyr"/>
        <charset val="204"/>
      </rPr>
      <t>–</t>
    </r>
    <r>
      <rPr>
        <sz val="14"/>
        <rFont val="Times New Roman"/>
        <family val="1"/>
        <charset val="204"/>
      </rPr>
      <t xml:space="preserve">2028,
                                  2023,
2023–2024,
</t>
    </r>
  </si>
  <si>
    <t xml:space="preserve">                                                                                                                                                                                                                                                                                                                                                                                                                                                                                                                                                                                                                                                                                        
2023</t>
  </si>
  <si>
    <t xml:space="preserve">Виконавчі комітети районних у місті  рад </t>
  </si>
  <si>
    <r>
      <t xml:space="preserve">1.4. Надання фінансової підтримки  Комунальним  некомерційним підприємствам </t>
    </r>
    <r>
      <rPr>
        <sz val="14"/>
        <rFont val="Calibri"/>
        <family val="2"/>
        <charset val="204"/>
      </rPr>
      <t>«</t>
    </r>
    <r>
      <rPr>
        <sz val="14"/>
        <rFont val="Times New Roman"/>
        <family val="1"/>
        <charset val="204"/>
      </rPr>
      <t>Центр первинної медико-санітарної допомоги» №№1-7 Криворізької міської ради на оплату комунальних послуг і енергоносіїв, інших поточних видатків, пов’язаних з діяльністю закладів</t>
    </r>
  </si>
  <si>
    <t xml:space="preserve">2.2. Проведення видатків за рахунок субвенції з обласного бюджету бюджетам міст, районів і об'єднаних територіальних громад на виконання доручень виборців депутатами обласної ради </t>
  </si>
  <si>
    <t>1.5.Реалізація проєкту (програми) міжнародної технічної допомоги «Проєкт розширення можливостей громад України» між Урядом України та Комісією європейських співтовариств.  Отримання автомобіля для надання медичних послуг для Комунального некомерційного підприємства «Центр первинної медико-санітарної допомоги №2» Криворізької міської ради</t>
  </si>
  <si>
    <t>2.5. Надання фінансової підтримки закладам охорони здоров'я на оплату комунальних послуг і енергоносіїв, інших поточних видатків, пов’язаних з діяльністю закладів, у тому числі:
2.5.1 на погашення заборго-ваності із заробітної плати з нарахуваннями в сумі 8 313,00 тис. грн працівникам Комунального некомерційного підприємства «Криворізька міська лікарня №7» Криворізької міської ради, що затверджене кластерним закладом охорони здоров’я в спроможній мережі закладів охорони здоров’я Дніпропетровського госпі-тального округу, для надання медичної допомоги хворим на хірургічну, гінекологічну, травматологічну патології, вагітним, роділлям Криворізь-кого району з підтвердженими та підозрілими випадками захворювання на COVID-19 у частині надання стаціонарної допомоги;                                                                                                 2.5.2 на виплату заробітної плати з нарахуваннями працівникам</t>
  </si>
  <si>
    <t xml:space="preserve"> Комунального підприємства «Криворізька міська лікарня №1» Криворізької міської ради в сумі 2 440,00 тис.грн і Комунального підприємства «Криворізька міська лікарня №7» Криворізької міської ради в сумі  4 285,817 тис.грн, що затверджені в спроможній мережі закладів охорони здоров’я Дніпропетровського госпітального округу загальним і кластерним закладами охорони здоров’я відповідно;                                                          2.5.3 на виплату заробітної плати з нарахуваннями в сумі                     15 500,00 тис. грн працівникам Комунального некомерційного підприємства «Територіальне медичне об'єднання «Криворізька клінічна стоматологія» Криворізької міської ради</t>
  </si>
  <si>
    <t>Створення умов безпечного материн-ства, здорового дитинства та збере-ження репродуктив-ного здоровʾя  населення</t>
  </si>
  <si>
    <t>4.1. Забезпечення безкоштовними лікарськими засобами та  витратними матеріалами  хворих, у тому числі тих, які отримують системний гемодіаліз і перитоніальний діаліз</t>
  </si>
  <si>
    <t>4.3.  Здійснення обліку й аналізу захворюваності, профілактична та санітарно-просвітницька робота серед населення</t>
  </si>
  <si>
    <t>5.1 Проведення туберкуліно-діагностики дитячому  населенню міста, імунопрофілактики серед дорослих і дітей за епідемічними показаннями, забезпечення соціальної підтримки пацієнтів, хворих на туберкульоз</t>
  </si>
  <si>
    <t>8.2. Придбання медикаментів, виробів медичного призначення, дезінфекційних засобів, аптечок медичних, засобів, які використовуються для боротьби із збудниками хвороб або паразитами тощо</t>
  </si>
  <si>
    <t xml:space="preserve">                                   Додаток 2
                                   до рішення виконкому міської ради                                                                                                                                                                                                                                                                                                                                                                                                                                                                                              
                                   22.09.2025 №1194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</si>
</sst>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b/>
      <sz val="22"/>
      <name val="Times New Roman"/>
      <family val="1"/>
      <charset val="204"/>
    </font>
    <font>
      <b/>
      <i/>
      <sz val="14"/>
      <name val="Times New Roman"/>
      <family val="1"/>
      <charset val="204"/>
    </font>
    <font>
      <b/>
      <i/>
      <sz val="12"/>
      <name val="Times New Roman"/>
      <family val="1"/>
      <charset val="204"/>
    </font>
    <font>
      <sz val="12"/>
      <name val="Times New Roman"/>
      <family val="1"/>
      <charset val="204"/>
    </font>
    <font>
      <sz val="12"/>
      <name val="Arial Cyr"/>
      <charset val="204"/>
    </font>
    <font>
      <b/>
      <sz val="12"/>
      <name val="Times New Roman"/>
      <family val="1"/>
      <charset val="204"/>
    </font>
    <font>
      <b/>
      <i/>
      <sz val="14"/>
      <color theme="1"/>
      <name val="Times New Roman"/>
      <family val="1"/>
      <charset val="204"/>
    </font>
    <font>
      <sz val="11"/>
      <color theme="1"/>
      <name val="Times New Roman"/>
      <family val="1"/>
      <charset val="204"/>
    </font>
    <font>
      <sz val="14"/>
      <name val="Times New Roman"/>
      <family val="1"/>
      <charset val="204"/>
    </font>
    <font>
      <sz val="14"/>
      <name val="Calibri"/>
      <family val="2"/>
      <charset val="204"/>
    </font>
    <font>
      <sz val="14"/>
      <color theme="1"/>
      <name val="Times New Roman"/>
      <family val="1"/>
      <charset val="204"/>
    </font>
    <font>
      <sz val="14"/>
      <name val="Arial Cyr"/>
      <charset val="204"/>
    </font>
    <font>
      <sz val="22"/>
      <name val="Times New Roman"/>
      <family val="1"/>
      <charset val="204"/>
    </font>
    <font>
      <sz val="13.5"/>
      <name val="Times New Roman"/>
      <family val="1"/>
      <charset val="204"/>
    </font>
    <font>
      <i/>
      <sz val="22"/>
      <name val="Times New Roman"/>
      <family val="1"/>
      <charset val="204"/>
    </font>
    <font>
      <b/>
      <i/>
      <sz val="28"/>
      <name val="Times New Roman"/>
      <family val="1"/>
      <charset val="204"/>
    </font>
    <font>
      <b/>
      <i/>
      <sz val="28"/>
      <color theme="1"/>
      <name val="Times New Roman"/>
      <family val="1"/>
      <charset val="204"/>
    </font>
    <font>
      <sz val="28"/>
      <color theme="1"/>
      <name val="Calibri"/>
      <family val="2"/>
      <scheme val="minor"/>
    </font>
    <font>
      <b/>
      <i/>
      <sz val="12"/>
      <color theme="1"/>
      <name val="Times New Roman"/>
      <family val="1"/>
      <charset val="204"/>
    </font>
    <font>
      <i/>
      <sz val="23"/>
      <name val="Times New Roman"/>
      <family val="1"/>
      <charset val="204"/>
    </font>
    <font>
      <sz val="16"/>
      <name val="Calibri"/>
      <family val="2"/>
      <charset val="20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s>
  <cellStyleXfs count="1">
    <xf numFmtId="0" fontId="0" fillId="0" borderId="0"/>
  </cellStyleXfs>
  <cellXfs count="123">
    <xf numFmtId="0" fontId="0" fillId="0" borderId="0" xfId="0"/>
    <xf numFmtId="0" fontId="2"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 fillId="0" borderId="0" xfId="0" applyFont="1" applyFill="1" applyBorder="1"/>
    <xf numFmtId="0" fontId="1" fillId="0" borderId="0" xfId="0" applyFont="1" applyFill="1" applyBorder="1" applyAlignment="1">
      <alignment horizontal="left" vertical="center"/>
    </xf>
    <xf numFmtId="0" fontId="1" fillId="0" borderId="0" xfId="0" applyFont="1" applyFill="1" applyBorder="1" applyAlignment="1">
      <alignment horizontal="left"/>
    </xf>
    <xf numFmtId="0" fontId="5" fillId="0" borderId="0" xfId="0" applyFont="1" applyFill="1" applyBorder="1"/>
    <xf numFmtId="0" fontId="5" fillId="0" borderId="0" xfId="0" applyFont="1" applyFill="1" applyBorder="1" applyAlignment="1">
      <alignment horizontal="left" vertical="center"/>
    </xf>
    <xf numFmtId="0" fontId="5" fillId="0" borderId="0" xfId="0" applyFont="1" applyFill="1" applyBorder="1" applyAlignment="1">
      <alignment horizontal="center"/>
    </xf>
    <xf numFmtId="0" fontId="5" fillId="0" borderId="0" xfId="0" applyFont="1" applyFill="1" applyBorder="1" applyAlignment="1">
      <alignment horizontal="left"/>
    </xf>
    <xf numFmtId="4" fontId="6" fillId="0" borderId="4" xfId="0" applyNumberFormat="1" applyFont="1" applyFill="1" applyBorder="1" applyAlignment="1">
      <alignment horizontal="center" vertical="center" wrapText="1"/>
    </xf>
    <xf numFmtId="0" fontId="0" fillId="0" borderId="0" xfId="0" applyBorder="1" applyAlignment="1">
      <alignment horizontal="center" vertical="center"/>
    </xf>
    <xf numFmtId="0" fontId="5" fillId="0" borderId="0" xfId="0" applyFont="1" applyBorder="1" applyAlignment="1">
      <alignment horizontal="left" vertical="top" wrapText="1"/>
    </xf>
    <xf numFmtId="0" fontId="4" fillId="0" borderId="0" xfId="0" applyFont="1" applyFill="1" applyBorder="1" applyAlignment="1">
      <alignment horizontal="left" vertical="top" wrapText="1"/>
    </xf>
    <xf numFmtId="0" fontId="4" fillId="0" borderId="0" xfId="0" applyFont="1" applyFill="1" applyBorder="1" applyAlignment="1">
      <alignment horizontal="left" vertical="center" wrapText="1"/>
    </xf>
    <xf numFmtId="4" fontId="4" fillId="0" borderId="0" xfId="0" applyNumberFormat="1" applyFont="1" applyFill="1" applyBorder="1" applyAlignment="1">
      <alignment horizontal="center" vertical="top" wrapText="1"/>
    </xf>
    <xf numFmtId="0" fontId="2" fillId="0" borderId="4"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0" fillId="0" borderId="2" xfId="0" applyBorder="1"/>
    <xf numFmtId="0" fontId="0" fillId="0" borderId="10" xfId="0" applyBorder="1"/>
    <xf numFmtId="0" fontId="4" fillId="0" borderId="0" xfId="0" applyFont="1" applyFill="1" applyBorder="1" applyAlignment="1">
      <alignment horizontal="center" vertical="top" wrapText="1"/>
    </xf>
    <xf numFmtId="0" fontId="1" fillId="0" borderId="0" xfId="0" applyFont="1" applyFill="1" applyBorder="1" applyAlignment="1">
      <alignment vertical="top" wrapText="1"/>
    </xf>
    <xf numFmtId="0" fontId="1" fillId="0" borderId="0" xfId="0" applyFont="1" applyAlignment="1">
      <alignment wrapText="1"/>
    </xf>
    <xf numFmtId="0" fontId="1" fillId="0" borderId="0" xfId="0" applyFont="1" applyBorder="1" applyAlignment="1">
      <alignment wrapText="1"/>
    </xf>
    <xf numFmtId="0" fontId="13" fillId="0" borderId="0" xfId="0" applyFont="1" applyFill="1" applyBorder="1" applyAlignment="1">
      <alignment vertical="top" wrapText="1"/>
    </xf>
    <xf numFmtId="4" fontId="4" fillId="0" borderId="7" xfId="0" applyNumberFormat="1" applyFont="1" applyFill="1" applyBorder="1" applyAlignment="1">
      <alignment horizontal="center" vertical="top" wrapText="1"/>
    </xf>
    <xf numFmtId="4" fontId="3" fillId="0" borderId="7" xfId="0" applyNumberFormat="1" applyFont="1" applyFill="1" applyBorder="1" applyAlignment="1">
      <alignment horizontal="center" vertical="top" wrapText="1"/>
    </xf>
    <xf numFmtId="4" fontId="4" fillId="2" borderId="7" xfId="0" applyNumberFormat="1" applyFont="1" applyFill="1" applyBorder="1" applyAlignment="1">
      <alignment horizontal="center" vertical="top" wrapText="1"/>
    </xf>
    <xf numFmtId="4" fontId="3" fillId="0" borderId="4" xfId="0" applyNumberFormat="1" applyFont="1" applyFill="1" applyBorder="1" applyAlignment="1">
      <alignment horizontal="center" vertical="top" wrapText="1"/>
    </xf>
    <xf numFmtId="4" fontId="4" fillId="0" borderId="4" xfId="0" applyNumberFormat="1" applyFont="1" applyFill="1" applyBorder="1" applyAlignment="1">
      <alignment horizontal="center" vertical="top" wrapText="1"/>
    </xf>
    <xf numFmtId="4" fontId="4" fillId="2" borderId="4" xfId="0" applyNumberFormat="1" applyFont="1" applyFill="1" applyBorder="1" applyAlignment="1">
      <alignment horizontal="center" vertical="top" wrapText="1"/>
    </xf>
    <xf numFmtId="0" fontId="17" fillId="0" borderId="0" xfId="0" applyFont="1"/>
    <xf numFmtId="0" fontId="18" fillId="0" borderId="0" xfId="0" applyFont="1"/>
    <xf numFmtId="0" fontId="9" fillId="2" borderId="7" xfId="0" applyFont="1" applyFill="1" applyBorder="1" applyAlignment="1">
      <alignment horizontal="left" vertical="top" wrapText="1"/>
    </xf>
    <xf numFmtId="0" fontId="11" fillId="2" borderId="4" xfId="0" applyFont="1" applyFill="1" applyBorder="1" applyAlignment="1">
      <alignment vertical="top"/>
    </xf>
    <xf numFmtId="0" fontId="9" fillId="0" borderId="7" xfId="0" applyFont="1" applyFill="1" applyBorder="1" applyAlignment="1">
      <alignment horizontal="center" vertical="top" wrapText="1"/>
    </xf>
    <xf numFmtId="0" fontId="9" fillId="2" borderId="1" xfId="0" applyFont="1" applyFill="1" applyBorder="1" applyAlignment="1">
      <alignment vertical="top" wrapText="1"/>
    </xf>
    <xf numFmtId="0" fontId="9" fillId="2" borderId="2" xfId="0" applyFont="1" applyFill="1" applyBorder="1" applyAlignment="1">
      <alignment vertical="top" wrapText="1"/>
    </xf>
    <xf numFmtId="0" fontId="9" fillId="2" borderId="4" xfId="0" applyFont="1" applyFill="1" applyBorder="1" applyAlignment="1">
      <alignment vertical="top" wrapText="1"/>
    </xf>
    <xf numFmtId="0" fontId="9" fillId="0" borderId="7" xfId="0" applyFont="1" applyFill="1" applyBorder="1" applyAlignment="1">
      <alignment horizontal="left" vertical="top" wrapText="1"/>
    </xf>
    <xf numFmtId="0" fontId="9" fillId="0" borderId="4" xfId="0" applyFont="1" applyFill="1" applyBorder="1" applyAlignment="1">
      <alignment vertical="top" wrapText="1"/>
    </xf>
    <xf numFmtId="0" fontId="9" fillId="0" borderId="7" xfId="0" applyFont="1" applyFill="1" applyBorder="1" applyAlignment="1">
      <alignment vertical="top" wrapText="1"/>
    </xf>
    <xf numFmtId="0" fontId="4" fillId="0" borderId="9" xfId="0" applyFont="1" applyFill="1" applyBorder="1" applyAlignment="1">
      <alignment horizontal="left" vertical="top" wrapText="1"/>
    </xf>
    <xf numFmtId="0" fontId="4" fillId="0" borderId="9" xfId="0" applyFont="1" applyFill="1" applyBorder="1" applyAlignment="1">
      <alignment horizontal="center" vertical="top" wrapText="1"/>
    </xf>
    <xf numFmtId="0" fontId="4" fillId="0" borderId="9" xfId="0" applyFont="1" applyFill="1" applyBorder="1" applyAlignment="1">
      <alignment horizontal="left" vertical="center" wrapText="1"/>
    </xf>
    <xf numFmtId="4" fontId="4" fillId="0" borderId="9" xfId="0" applyNumberFormat="1" applyFont="1" applyFill="1" applyBorder="1" applyAlignment="1">
      <alignment horizontal="center" vertical="center" wrapText="1"/>
    </xf>
    <xf numFmtId="0" fontId="0" fillId="0" borderId="9" xfId="0" applyBorder="1"/>
    <xf numFmtId="0" fontId="3" fillId="0" borderId="8" xfId="0" applyNumberFormat="1" applyFont="1" applyFill="1" applyBorder="1" applyAlignment="1">
      <alignment horizontal="center" vertical="center" wrapText="1"/>
    </xf>
    <xf numFmtId="0" fontId="3" fillId="0" borderId="7" xfId="0" applyNumberFormat="1" applyFont="1" applyFill="1" applyBorder="1" applyAlignment="1">
      <alignment horizontal="center" vertical="center" wrapText="1"/>
    </xf>
    <xf numFmtId="0" fontId="0" fillId="0" borderId="0" xfId="0" applyBorder="1"/>
    <xf numFmtId="0" fontId="0" fillId="3" borderId="0" xfId="0" applyFill="1"/>
    <xf numFmtId="0" fontId="9" fillId="0" borderId="6" xfId="0" applyFont="1" applyFill="1" applyBorder="1" applyAlignment="1">
      <alignment horizontal="left" vertical="top" wrapText="1"/>
    </xf>
    <xf numFmtId="0" fontId="9" fillId="0" borderId="8" xfId="0" applyFont="1" applyFill="1" applyBorder="1" applyAlignment="1">
      <alignment horizontal="left" vertical="top" wrapText="1"/>
    </xf>
    <xf numFmtId="0" fontId="9" fillId="2" borderId="4" xfId="0" applyFont="1" applyFill="1" applyBorder="1" applyAlignment="1">
      <alignment horizontal="left" vertical="top" wrapText="1"/>
    </xf>
    <xf numFmtId="4" fontId="9" fillId="2" borderId="7" xfId="0" applyNumberFormat="1" applyFont="1" applyFill="1" applyBorder="1" applyAlignment="1">
      <alignment vertical="top" wrapText="1"/>
    </xf>
    <xf numFmtId="4" fontId="9" fillId="0" borderId="7" xfId="0" applyNumberFormat="1" applyFont="1" applyFill="1" applyBorder="1" applyAlignment="1">
      <alignment horizontal="left" vertical="top" wrapText="1"/>
    </xf>
    <xf numFmtId="4" fontId="9" fillId="0" borderId="7" xfId="0" applyNumberFormat="1" applyFont="1" applyFill="1" applyBorder="1" applyAlignment="1">
      <alignment vertical="top" wrapText="1"/>
    </xf>
    <xf numFmtId="0" fontId="14" fillId="0" borderId="7" xfId="0" applyFont="1" applyFill="1" applyBorder="1" applyAlignment="1">
      <alignment vertical="top" wrapText="1"/>
    </xf>
    <xf numFmtId="0" fontId="11" fillId="2" borderId="1" xfId="0" applyFont="1" applyFill="1" applyBorder="1" applyAlignment="1">
      <alignment vertical="top"/>
    </xf>
    <xf numFmtId="0" fontId="11" fillId="2" borderId="2" xfId="0" applyFont="1" applyFill="1" applyBorder="1" applyAlignment="1">
      <alignment vertical="top"/>
    </xf>
    <xf numFmtId="0" fontId="9" fillId="0" borderId="7" xfId="0" applyFont="1" applyFill="1" applyBorder="1" applyAlignment="1">
      <alignment horizontal="left" vertical="top" wrapText="1"/>
    </xf>
    <xf numFmtId="0" fontId="9" fillId="2" borderId="7" xfId="0" applyFont="1" applyFill="1" applyBorder="1" applyAlignment="1">
      <alignment horizontal="left" vertical="top" wrapText="1"/>
    </xf>
    <xf numFmtId="0" fontId="9" fillId="2" borderId="2" xfId="0" applyFont="1" applyFill="1" applyBorder="1" applyAlignment="1">
      <alignment vertical="top" wrapText="1"/>
    </xf>
    <xf numFmtId="0" fontId="9" fillId="2" borderId="4" xfId="0" applyFont="1" applyFill="1" applyBorder="1" applyAlignment="1">
      <alignment vertical="top" wrapText="1"/>
    </xf>
    <xf numFmtId="0" fontId="8" fillId="0" borderId="9" xfId="0" applyFont="1" applyBorder="1" applyAlignment="1">
      <alignment horizontal="center" vertical="top"/>
    </xf>
    <xf numFmtId="0" fontId="4" fillId="0" borderId="0" xfId="0" applyFont="1" applyFill="1" applyBorder="1" applyAlignment="1">
      <alignment horizontal="center" vertical="top" wrapText="1"/>
    </xf>
    <xf numFmtId="0" fontId="11" fillId="0" borderId="7" xfId="0" applyFont="1" applyBorder="1" applyAlignment="1">
      <alignment horizontal="center" vertical="top"/>
    </xf>
    <xf numFmtId="0" fontId="9" fillId="0" borderId="7" xfId="0" applyFont="1" applyFill="1" applyBorder="1" applyAlignment="1">
      <alignment horizontal="center" vertical="top" wrapText="1"/>
    </xf>
    <xf numFmtId="0" fontId="3" fillId="0" borderId="1"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9" fillId="0" borderId="1" xfId="0" applyFont="1" applyFill="1" applyBorder="1" applyAlignment="1">
      <alignment horizontal="left" vertical="top" wrapText="1"/>
    </xf>
    <xf numFmtId="0" fontId="9" fillId="0" borderId="4" xfId="0" applyFont="1" applyFill="1" applyBorder="1" applyAlignment="1">
      <alignment horizontal="left" vertical="top" wrapText="1"/>
    </xf>
    <xf numFmtId="4" fontId="20" fillId="0" borderId="9" xfId="0" applyNumberFormat="1" applyFont="1" applyFill="1" applyBorder="1" applyAlignment="1">
      <alignment horizontal="right" vertical="center" wrapText="1"/>
    </xf>
    <xf numFmtId="0" fontId="9" fillId="0" borderId="7" xfId="0" applyFont="1" applyFill="1" applyBorder="1" applyAlignment="1">
      <alignment horizontal="left" vertical="top" wrapText="1"/>
    </xf>
    <xf numFmtId="0" fontId="11" fillId="0" borderId="1" xfId="0" applyFont="1" applyBorder="1" applyAlignment="1">
      <alignment horizontal="center" vertical="top"/>
    </xf>
    <xf numFmtId="0" fontId="11" fillId="0" borderId="2" xfId="0" applyFont="1" applyBorder="1" applyAlignment="1">
      <alignment horizontal="center" vertical="top"/>
    </xf>
    <xf numFmtId="0" fontId="11" fillId="0" borderId="4" xfId="0" applyFont="1" applyBorder="1" applyAlignment="1">
      <alignment horizontal="center" vertical="top"/>
    </xf>
    <xf numFmtId="0" fontId="9" fillId="0" borderId="1" xfId="0" applyFont="1" applyFill="1" applyBorder="1" applyAlignment="1">
      <alignment horizontal="center" vertical="top" wrapText="1"/>
    </xf>
    <xf numFmtId="0" fontId="9" fillId="0" borderId="2" xfId="0" applyFont="1" applyFill="1" applyBorder="1" applyAlignment="1">
      <alignment horizontal="center" vertical="top" wrapText="1"/>
    </xf>
    <xf numFmtId="0" fontId="9" fillId="0" borderId="4" xfId="0" applyFont="1" applyFill="1" applyBorder="1" applyAlignment="1">
      <alignment horizontal="center" vertical="top" wrapText="1"/>
    </xf>
    <xf numFmtId="0" fontId="9" fillId="0" borderId="1" xfId="0" applyFont="1" applyFill="1" applyBorder="1" applyAlignment="1">
      <alignment vertical="top" wrapText="1"/>
    </xf>
    <xf numFmtId="0" fontId="9" fillId="0" borderId="2" xfId="0" applyFont="1" applyFill="1" applyBorder="1" applyAlignment="1">
      <alignment vertical="top" wrapText="1"/>
    </xf>
    <xf numFmtId="0" fontId="9" fillId="0" borderId="4" xfId="0" applyFont="1" applyFill="1" applyBorder="1" applyAlignment="1">
      <alignment vertical="top" wrapText="1"/>
    </xf>
    <xf numFmtId="0" fontId="9" fillId="2" borderId="1" xfId="0" applyFont="1" applyFill="1" applyBorder="1" applyAlignment="1">
      <alignment vertical="top" wrapText="1"/>
    </xf>
    <xf numFmtId="0" fontId="9" fillId="2" borderId="2" xfId="0" applyFont="1" applyFill="1" applyBorder="1" applyAlignment="1">
      <alignment vertical="top" wrapText="1"/>
    </xf>
    <xf numFmtId="0" fontId="9" fillId="2" borderId="4" xfId="0" applyFont="1" applyFill="1" applyBorder="1" applyAlignment="1">
      <alignment vertical="top" wrapText="1"/>
    </xf>
    <xf numFmtId="0" fontId="9" fillId="2" borderId="1" xfId="0" applyFont="1" applyFill="1" applyBorder="1" applyAlignment="1">
      <alignment horizontal="center" vertical="top" wrapText="1"/>
    </xf>
    <xf numFmtId="0" fontId="9" fillId="2" borderId="2" xfId="0" applyFont="1" applyFill="1" applyBorder="1" applyAlignment="1">
      <alignment horizontal="center" vertical="top" wrapText="1"/>
    </xf>
    <xf numFmtId="0" fontId="9" fillId="2" borderId="4" xfId="0" applyFont="1" applyFill="1" applyBorder="1" applyAlignment="1">
      <alignment horizontal="center" vertical="top" wrapText="1"/>
    </xf>
    <xf numFmtId="0" fontId="9" fillId="2" borderId="1" xfId="0" applyFont="1" applyFill="1" applyBorder="1" applyAlignment="1">
      <alignment horizontal="left" vertical="top" wrapText="1"/>
    </xf>
    <xf numFmtId="0" fontId="9" fillId="2" borderId="2" xfId="0" applyFont="1" applyFill="1" applyBorder="1" applyAlignment="1">
      <alignment horizontal="left" vertical="top" wrapText="1"/>
    </xf>
    <xf numFmtId="0" fontId="9" fillId="2" borderId="4" xfId="0" applyFont="1" applyFill="1" applyBorder="1" applyAlignment="1">
      <alignment horizontal="left" vertical="top" wrapText="1"/>
    </xf>
    <xf numFmtId="0" fontId="11" fillId="2" borderId="1" xfId="0" applyFont="1" applyFill="1" applyBorder="1" applyAlignment="1">
      <alignment horizontal="center" vertical="top"/>
    </xf>
    <xf numFmtId="0" fontId="11" fillId="2" borderId="2" xfId="0" applyFont="1" applyFill="1" applyBorder="1" applyAlignment="1">
      <alignment horizontal="center" vertical="top"/>
    </xf>
    <xf numFmtId="0" fontId="11" fillId="2" borderId="4" xfId="0" applyFont="1" applyFill="1" applyBorder="1" applyAlignment="1">
      <alignment horizontal="center" vertical="top"/>
    </xf>
    <xf numFmtId="0" fontId="9" fillId="2" borderId="7" xfId="0" applyFont="1" applyFill="1" applyBorder="1" applyAlignment="1">
      <alignment horizontal="left" vertical="top" wrapText="1"/>
    </xf>
    <xf numFmtId="0" fontId="9" fillId="0" borderId="2" xfId="0" applyFont="1" applyFill="1" applyBorder="1" applyAlignment="1">
      <alignment horizontal="left" vertical="top" wrapText="1"/>
    </xf>
    <xf numFmtId="0" fontId="3" fillId="0" borderId="2" xfId="0" applyFont="1" applyFill="1" applyBorder="1" applyAlignment="1">
      <alignment horizontal="center" vertical="center" wrapText="1"/>
    </xf>
    <xf numFmtId="0" fontId="9" fillId="2" borderId="7" xfId="0" applyFont="1" applyFill="1" applyBorder="1" applyAlignment="1">
      <alignment vertical="top" wrapText="1"/>
    </xf>
    <xf numFmtId="0" fontId="9" fillId="0" borderId="7" xfId="0" applyFont="1" applyFill="1" applyBorder="1" applyAlignment="1">
      <alignment vertical="top" wrapText="1"/>
    </xf>
    <xf numFmtId="0" fontId="14" fillId="0" borderId="7" xfId="0" applyFont="1" applyFill="1" applyBorder="1" applyAlignment="1">
      <alignment horizontal="left" vertical="top" wrapText="1"/>
    </xf>
    <xf numFmtId="0" fontId="19" fillId="0" borderId="1" xfId="0" applyNumberFormat="1" applyFont="1" applyBorder="1" applyAlignment="1">
      <alignment horizontal="center" vertical="center" wrapText="1"/>
    </xf>
    <xf numFmtId="0" fontId="19" fillId="0" borderId="2" xfId="0" applyNumberFormat="1" applyFont="1" applyBorder="1" applyAlignment="1">
      <alignment horizontal="center" vertical="center" wrapText="1"/>
    </xf>
    <xf numFmtId="0" fontId="19" fillId="0" borderId="4" xfId="0" applyNumberFormat="1" applyFont="1" applyBorder="1" applyAlignment="1">
      <alignment horizontal="center" vertical="center" wrapText="1"/>
    </xf>
    <xf numFmtId="0" fontId="3" fillId="0" borderId="7" xfId="0" applyFont="1" applyFill="1" applyBorder="1" applyAlignment="1">
      <alignment horizontal="center" vertical="center" wrapText="1"/>
    </xf>
    <xf numFmtId="0" fontId="3" fillId="0" borderId="7" xfId="0" applyNumberFormat="1" applyFont="1" applyFill="1" applyBorder="1" applyAlignment="1">
      <alignment horizontal="center" vertical="center" wrapText="1"/>
    </xf>
    <xf numFmtId="0" fontId="15" fillId="0" borderId="0" xfId="0" applyFont="1" applyFill="1" applyAlignment="1">
      <alignment horizontal="left" vertical="top" wrapText="1"/>
    </xf>
    <xf numFmtId="0" fontId="8" fillId="0" borderId="0" xfId="0" applyFont="1" applyAlignment="1">
      <alignment horizontal="center"/>
    </xf>
    <xf numFmtId="0" fontId="16" fillId="0" borderId="9" xfId="0" applyFont="1" applyFill="1" applyBorder="1" applyAlignment="1">
      <alignment horizontal="center" vertical="top" wrapText="1"/>
    </xf>
    <xf numFmtId="0" fontId="7" fillId="0" borderId="1" xfId="0" applyFont="1" applyBorder="1" applyAlignment="1">
      <alignment horizontal="center" vertical="top" wrapText="1"/>
    </xf>
    <xf numFmtId="0" fontId="7" fillId="0" borderId="2" xfId="0" applyFont="1" applyBorder="1" applyAlignment="1">
      <alignment horizontal="center" vertical="top" wrapText="1"/>
    </xf>
    <xf numFmtId="0" fontId="2" fillId="0" borderId="1" xfId="0" applyFont="1" applyFill="1" applyBorder="1" applyAlignment="1">
      <alignment horizontal="center" vertical="top" wrapText="1"/>
    </xf>
    <xf numFmtId="0" fontId="2" fillId="0" borderId="2" xfId="0" applyFont="1" applyFill="1" applyBorder="1" applyAlignment="1">
      <alignment horizontal="center" vertical="top" wrapText="1"/>
    </xf>
    <xf numFmtId="0" fontId="2" fillId="0" borderId="3" xfId="0" applyFont="1" applyFill="1" applyBorder="1" applyAlignment="1">
      <alignment horizontal="center" vertical="top" wrapText="1"/>
    </xf>
    <xf numFmtId="0" fontId="2" fillId="0" borderId="12" xfId="0" applyFont="1" applyFill="1" applyBorder="1" applyAlignment="1">
      <alignment horizontal="center" vertical="top" wrapText="1"/>
    </xf>
    <xf numFmtId="0" fontId="2" fillId="0" borderId="13" xfId="0" applyFont="1" applyFill="1" applyBorder="1" applyAlignment="1">
      <alignment horizontal="center" vertical="top" wrapText="1"/>
    </xf>
    <xf numFmtId="0" fontId="2" fillId="0" borderId="11" xfId="0" applyFont="1" applyFill="1" applyBorder="1" applyAlignment="1">
      <alignment horizontal="center" vertical="top" wrapText="1"/>
    </xf>
    <xf numFmtId="0" fontId="3" fillId="0" borderId="1" xfId="0" applyFont="1" applyFill="1" applyBorder="1" applyAlignment="1">
      <alignment horizontal="center" vertical="top" wrapText="1"/>
    </xf>
    <xf numFmtId="0" fontId="3" fillId="0" borderId="2" xfId="0" applyFont="1" applyFill="1" applyBorder="1" applyAlignment="1">
      <alignment horizontal="center" vertical="top" wrapText="1"/>
    </xf>
    <xf numFmtId="0" fontId="3" fillId="0" borderId="4" xfId="0" applyFont="1" applyFill="1" applyBorder="1" applyAlignment="1">
      <alignment horizontal="center" vertical="top" wrapText="1"/>
    </xf>
    <xf numFmtId="0" fontId="4" fillId="0" borderId="1" xfId="0" applyFont="1" applyFill="1" applyBorder="1" applyAlignment="1">
      <alignment horizontal="center" vertical="center" wrapText="1"/>
    </xf>
    <xf numFmtId="0" fontId="0" fillId="0" borderId="2" xfId="0" applyBorder="1" applyAlignment="1">
      <alignment horizontal="center" vertical="center"/>
    </xf>
  </cellXfs>
  <cellStyles count="1">
    <cellStyle name="Звичайни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49"/>
  <sheetViews>
    <sheetView tabSelected="1" view="pageBreakPreview" topLeftCell="D1" zoomScaleSheetLayoutView="100" workbookViewId="0">
      <selection activeCell="G3" sqref="G3:L3"/>
    </sheetView>
  </sheetViews>
  <sheetFormatPr defaultRowHeight="15" x14ac:dyDescent="0.25"/>
  <cols>
    <col min="2" max="2" width="24.28515625" customWidth="1"/>
    <col min="3" max="3" width="36.28515625" customWidth="1"/>
    <col min="4" max="4" width="32.5703125" customWidth="1"/>
    <col min="5" max="5" width="15.28515625" customWidth="1"/>
    <col min="6" max="6" width="25.140625" customWidth="1"/>
    <col min="7" max="7" width="17.140625" customWidth="1"/>
    <col min="8" max="8" width="31.140625" customWidth="1"/>
    <col min="9" max="12" width="14.7109375" customWidth="1"/>
    <col min="13" max="13" width="38.28515625" customWidth="1"/>
    <col min="16" max="16" width="12" customWidth="1"/>
  </cols>
  <sheetData>
    <row r="1" spans="1:16" ht="93" customHeight="1" x14ac:dyDescent="0.25">
      <c r="I1" s="107" t="s">
        <v>89</v>
      </c>
      <c r="J1" s="107"/>
      <c r="K1" s="107"/>
      <c r="L1" s="107"/>
      <c r="M1" s="107"/>
    </row>
    <row r="2" spans="1:16" ht="116.25" customHeight="1" x14ac:dyDescent="0.25">
      <c r="A2" s="109" t="s">
        <v>12</v>
      </c>
      <c r="B2" s="109"/>
      <c r="C2" s="109"/>
      <c r="D2" s="109"/>
      <c r="E2" s="109"/>
      <c r="F2" s="109"/>
      <c r="G2" s="109"/>
      <c r="H2" s="109"/>
      <c r="I2" s="109"/>
      <c r="J2" s="109"/>
      <c r="K2" s="109"/>
      <c r="L2" s="109"/>
      <c r="M2" s="109"/>
    </row>
    <row r="3" spans="1:16" ht="37.15" customHeight="1" x14ac:dyDescent="0.25">
      <c r="A3" s="110" t="s">
        <v>16</v>
      </c>
      <c r="B3" s="112" t="s">
        <v>0</v>
      </c>
      <c r="C3" s="112" t="s">
        <v>10</v>
      </c>
      <c r="D3" s="112" t="s">
        <v>1</v>
      </c>
      <c r="E3" s="112" t="s">
        <v>39</v>
      </c>
      <c r="F3" s="112" t="s">
        <v>27</v>
      </c>
      <c r="G3" s="115" t="s">
        <v>25</v>
      </c>
      <c r="H3" s="116"/>
      <c r="I3" s="116"/>
      <c r="J3" s="116"/>
      <c r="K3" s="116"/>
      <c r="L3" s="117"/>
      <c r="M3" s="118" t="s">
        <v>2</v>
      </c>
    </row>
    <row r="4" spans="1:16" ht="24.75" customHeight="1" x14ac:dyDescent="0.25">
      <c r="A4" s="111"/>
      <c r="B4" s="113"/>
      <c r="C4" s="113"/>
      <c r="D4" s="113"/>
      <c r="E4" s="113"/>
      <c r="F4" s="114"/>
      <c r="G4" s="121" t="s">
        <v>3</v>
      </c>
      <c r="H4" s="121" t="s">
        <v>68</v>
      </c>
      <c r="I4" s="121">
        <v>2025</v>
      </c>
      <c r="J4" s="121">
        <v>2026</v>
      </c>
      <c r="K4" s="121">
        <v>2027</v>
      </c>
      <c r="L4" s="121">
        <v>2028</v>
      </c>
      <c r="M4" s="119"/>
    </row>
    <row r="5" spans="1:16" ht="24" customHeight="1" x14ac:dyDescent="0.25">
      <c r="A5" s="111"/>
      <c r="B5" s="113"/>
      <c r="C5" s="113"/>
      <c r="D5" s="113"/>
      <c r="E5" s="113"/>
      <c r="F5" s="114"/>
      <c r="G5" s="122"/>
      <c r="H5" s="122"/>
      <c r="I5" s="122"/>
      <c r="J5" s="122"/>
      <c r="K5" s="122"/>
      <c r="L5" s="122"/>
      <c r="M5" s="120"/>
    </row>
    <row r="6" spans="1:16" ht="15.75" customHeight="1" x14ac:dyDescent="0.25">
      <c r="A6" s="17">
        <v>1</v>
      </c>
      <c r="B6" s="17">
        <v>2</v>
      </c>
      <c r="C6" s="17">
        <v>3</v>
      </c>
      <c r="D6" s="17">
        <v>4</v>
      </c>
      <c r="E6" s="17">
        <v>5</v>
      </c>
      <c r="F6" s="17">
        <v>6</v>
      </c>
      <c r="G6" s="17">
        <v>7</v>
      </c>
      <c r="H6" s="17">
        <v>8</v>
      </c>
      <c r="I6" s="17">
        <v>9</v>
      </c>
      <c r="J6" s="17">
        <v>10</v>
      </c>
      <c r="K6" s="17">
        <v>11</v>
      </c>
      <c r="L6" s="17">
        <v>12</v>
      </c>
      <c r="M6" s="17">
        <v>13</v>
      </c>
    </row>
    <row r="7" spans="1:16" ht="19.5" customHeight="1" x14ac:dyDescent="0.25">
      <c r="A7" s="19"/>
      <c r="B7" s="18"/>
      <c r="C7" s="16"/>
      <c r="D7" s="16"/>
      <c r="E7" s="1"/>
      <c r="F7" s="1" t="s">
        <v>4</v>
      </c>
      <c r="G7" s="10">
        <f>H7+I7+J7+K7+L7</f>
        <v>3723771.71</v>
      </c>
      <c r="H7" s="10">
        <f>H10+H18+H33+H74+H78+H95+H48+H25+H52+H91+H82+H114+H99+H118+H122+H129+H133+H44+H137+H29+H30+H70</f>
        <v>1785769</v>
      </c>
      <c r="I7" s="10">
        <f>I10+I18+I33+I74+I78+I95+I48+I25+I52+I91+I82+I114+I99+I118+I122+I129+I133+I44+I137+I29+I30+I70+I9+I13+I17+I24+I28+I32+I36+I43+I47+I51+I58+I62</f>
        <v>494790.14</v>
      </c>
      <c r="J7" s="10">
        <f t="shared" ref="J7:L7" si="0">J10+J18+J33+J74+J78+J95+J48+J25+J52+J91+J82+J114+J99+J118+J122+J129+J133+J44+J137+J29+J30+J70+J9+J13+J17+J24+J28+J32+J36+J43+J47+J51+J58+J62</f>
        <v>524409.65</v>
      </c>
      <c r="K7" s="10">
        <f t="shared" si="0"/>
        <v>482720.68</v>
      </c>
      <c r="L7" s="10">
        <f t="shared" si="0"/>
        <v>436082.24</v>
      </c>
      <c r="M7" s="2"/>
      <c r="P7">
        <v>2636967</v>
      </c>
    </row>
    <row r="8" spans="1:16" ht="62.25" customHeight="1" x14ac:dyDescent="0.25">
      <c r="A8" s="67">
        <v>1</v>
      </c>
      <c r="B8" s="74" t="s">
        <v>17</v>
      </c>
      <c r="C8" s="74" t="s">
        <v>36</v>
      </c>
      <c r="D8" s="74" t="s">
        <v>40</v>
      </c>
      <c r="E8" s="68" t="s">
        <v>32</v>
      </c>
      <c r="F8" s="61" t="s">
        <v>5</v>
      </c>
      <c r="G8" s="27">
        <f t="shared" ref="G8:G9" si="1">SUM(H8:L8)</f>
        <v>0</v>
      </c>
      <c r="H8" s="56" t="s">
        <v>70</v>
      </c>
      <c r="I8" s="28">
        <v>0</v>
      </c>
      <c r="J8" s="28">
        <v>0</v>
      </c>
      <c r="K8" s="28">
        <v>0</v>
      </c>
      <c r="L8" s="28">
        <v>0</v>
      </c>
      <c r="M8" s="68" t="s">
        <v>6</v>
      </c>
    </row>
    <row r="9" spans="1:16" ht="59.25" customHeight="1" x14ac:dyDescent="0.25">
      <c r="A9" s="67"/>
      <c r="B9" s="74"/>
      <c r="C9" s="74"/>
      <c r="D9" s="74"/>
      <c r="E9" s="68"/>
      <c r="F9" s="61" t="s">
        <v>7</v>
      </c>
      <c r="G9" s="27">
        <f t="shared" si="1"/>
        <v>0</v>
      </c>
      <c r="H9" s="56" t="s">
        <v>71</v>
      </c>
      <c r="I9" s="28">
        <v>0</v>
      </c>
      <c r="J9" s="28">
        <v>0</v>
      </c>
      <c r="K9" s="28">
        <v>0</v>
      </c>
      <c r="L9" s="28">
        <v>0</v>
      </c>
      <c r="M9" s="68"/>
    </row>
    <row r="10" spans="1:16" ht="63.75" customHeight="1" x14ac:dyDescent="0.25">
      <c r="A10" s="67"/>
      <c r="B10" s="74"/>
      <c r="C10" s="74"/>
      <c r="D10" s="74"/>
      <c r="E10" s="68"/>
      <c r="F10" s="61" t="s">
        <v>69</v>
      </c>
      <c r="G10" s="27">
        <f>SUM(H10:L10)</f>
        <v>34000</v>
      </c>
      <c r="H10" s="26">
        <v>26000</v>
      </c>
      <c r="I10" s="28">
        <f t="shared" ref="I10:J10" si="2">2000+20000-20000</f>
        <v>2000</v>
      </c>
      <c r="J10" s="28">
        <f t="shared" si="2"/>
        <v>2000</v>
      </c>
      <c r="K10" s="28">
        <v>2000</v>
      </c>
      <c r="L10" s="28">
        <v>2000</v>
      </c>
      <c r="M10" s="68"/>
    </row>
    <row r="11" spans="1:16" ht="77.25" customHeight="1" x14ac:dyDescent="0.25">
      <c r="A11" s="67"/>
      <c r="B11" s="74"/>
      <c r="C11" s="74"/>
      <c r="D11" s="74"/>
      <c r="E11" s="68"/>
      <c r="F11" s="61" t="s">
        <v>8</v>
      </c>
      <c r="G11" s="27">
        <f t="shared" ref="G11:G17" si="3">SUM(H11:L11)</f>
        <v>0</v>
      </c>
      <c r="H11" s="57" t="s">
        <v>11</v>
      </c>
      <c r="I11" s="28">
        <v>0</v>
      </c>
      <c r="J11" s="28">
        <v>0</v>
      </c>
      <c r="K11" s="28">
        <v>0</v>
      </c>
      <c r="L11" s="28">
        <v>0</v>
      </c>
      <c r="M11" s="68"/>
    </row>
    <row r="12" spans="1:16" ht="58.5" customHeight="1" x14ac:dyDescent="0.25">
      <c r="A12" s="67"/>
      <c r="B12" s="74"/>
      <c r="C12" s="100" t="s">
        <v>42</v>
      </c>
      <c r="D12" s="74" t="s">
        <v>40</v>
      </c>
      <c r="E12" s="68" t="s">
        <v>32</v>
      </c>
      <c r="F12" s="61" t="s">
        <v>5</v>
      </c>
      <c r="G12" s="27">
        <f t="shared" si="3"/>
        <v>0</v>
      </c>
      <c r="H12" s="56" t="s">
        <v>70</v>
      </c>
      <c r="I12" s="28">
        <v>0</v>
      </c>
      <c r="J12" s="28">
        <v>0</v>
      </c>
      <c r="K12" s="28">
        <v>0</v>
      </c>
      <c r="L12" s="28">
        <v>0</v>
      </c>
      <c r="M12" s="68"/>
    </row>
    <row r="13" spans="1:16" ht="62.25" customHeight="1" x14ac:dyDescent="0.25">
      <c r="A13" s="67"/>
      <c r="B13" s="74"/>
      <c r="C13" s="100"/>
      <c r="D13" s="74"/>
      <c r="E13" s="68"/>
      <c r="F13" s="61" t="s">
        <v>7</v>
      </c>
      <c r="G13" s="27">
        <f t="shared" si="3"/>
        <v>0</v>
      </c>
      <c r="H13" s="56" t="s">
        <v>71</v>
      </c>
      <c r="I13" s="28">
        <v>0</v>
      </c>
      <c r="J13" s="28">
        <v>0</v>
      </c>
      <c r="K13" s="28">
        <v>0</v>
      </c>
      <c r="L13" s="28">
        <v>0</v>
      </c>
      <c r="M13" s="68"/>
    </row>
    <row r="14" spans="1:16" ht="65.25" customHeight="1" x14ac:dyDescent="0.25">
      <c r="A14" s="67"/>
      <c r="B14" s="74"/>
      <c r="C14" s="100"/>
      <c r="D14" s="74"/>
      <c r="E14" s="68"/>
      <c r="F14" s="61" t="s">
        <v>69</v>
      </c>
      <c r="G14" s="27">
        <f t="shared" si="3"/>
        <v>0</v>
      </c>
      <c r="H14" s="26">
        <v>0</v>
      </c>
      <c r="I14" s="28">
        <v>0</v>
      </c>
      <c r="J14" s="28">
        <v>0</v>
      </c>
      <c r="K14" s="28">
        <v>0</v>
      </c>
      <c r="L14" s="28">
        <v>0</v>
      </c>
      <c r="M14" s="68"/>
    </row>
    <row r="15" spans="1:16" ht="79.5" customHeight="1" x14ac:dyDescent="0.25">
      <c r="A15" s="67"/>
      <c r="B15" s="74"/>
      <c r="C15" s="100"/>
      <c r="D15" s="74"/>
      <c r="E15" s="68"/>
      <c r="F15" s="61" t="s">
        <v>8</v>
      </c>
      <c r="G15" s="27">
        <f t="shared" si="3"/>
        <v>0</v>
      </c>
      <c r="H15" s="57" t="s">
        <v>11</v>
      </c>
      <c r="I15" s="28">
        <v>0</v>
      </c>
      <c r="J15" s="28">
        <v>0</v>
      </c>
      <c r="K15" s="28">
        <v>0</v>
      </c>
      <c r="L15" s="28">
        <v>0</v>
      </c>
      <c r="M15" s="68"/>
    </row>
    <row r="16" spans="1:16" ht="59.25" customHeight="1" x14ac:dyDescent="0.25">
      <c r="A16" s="67"/>
      <c r="B16" s="74"/>
      <c r="C16" s="100" t="s">
        <v>43</v>
      </c>
      <c r="D16" s="74" t="s">
        <v>74</v>
      </c>
      <c r="E16" s="68" t="s">
        <v>32</v>
      </c>
      <c r="F16" s="61" t="s">
        <v>5</v>
      </c>
      <c r="G16" s="27">
        <f t="shared" si="3"/>
        <v>0</v>
      </c>
      <c r="H16" s="56" t="s">
        <v>70</v>
      </c>
      <c r="I16" s="28">
        <v>0</v>
      </c>
      <c r="J16" s="28">
        <v>0</v>
      </c>
      <c r="K16" s="28">
        <v>0</v>
      </c>
      <c r="L16" s="28">
        <v>0</v>
      </c>
      <c r="M16" s="68"/>
    </row>
    <row r="17" spans="1:13" ht="64.5" customHeight="1" x14ac:dyDescent="0.25">
      <c r="A17" s="67"/>
      <c r="B17" s="74"/>
      <c r="C17" s="100"/>
      <c r="D17" s="74"/>
      <c r="E17" s="68"/>
      <c r="F17" s="61" t="s">
        <v>7</v>
      </c>
      <c r="G17" s="27">
        <f t="shared" si="3"/>
        <v>0</v>
      </c>
      <c r="H17" s="56" t="s">
        <v>71</v>
      </c>
      <c r="I17" s="28">
        <v>0</v>
      </c>
      <c r="J17" s="28">
        <v>0</v>
      </c>
      <c r="K17" s="28">
        <v>0</v>
      </c>
      <c r="L17" s="28">
        <v>0</v>
      </c>
      <c r="M17" s="68"/>
    </row>
    <row r="18" spans="1:13" ht="69.75" customHeight="1" x14ac:dyDescent="0.25">
      <c r="A18" s="67"/>
      <c r="B18" s="74"/>
      <c r="C18" s="100"/>
      <c r="D18" s="74"/>
      <c r="E18" s="68"/>
      <c r="F18" s="61" t="s">
        <v>69</v>
      </c>
      <c r="G18" s="27">
        <f>SUM(H18:L18)</f>
        <v>200</v>
      </c>
      <c r="H18" s="26">
        <v>200</v>
      </c>
      <c r="I18" s="28">
        <v>0</v>
      </c>
      <c r="J18" s="28">
        <v>0</v>
      </c>
      <c r="K18" s="28">
        <v>0</v>
      </c>
      <c r="L18" s="28">
        <v>0</v>
      </c>
      <c r="M18" s="68"/>
    </row>
    <row r="19" spans="1:13" ht="82.5" customHeight="1" x14ac:dyDescent="0.25">
      <c r="A19" s="67"/>
      <c r="B19" s="74"/>
      <c r="C19" s="100"/>
      <c r="D19" s="74"/>
      <c r="E19" s="68"/>
      <c r="F19" s="61" t="s">
        <v>8</v>
      </c>
      <c r="G19" s="27">
        <f>SUM(H19:L19)</f>
        <v>0</v>
      </c>
      <c r="H19" s="57" t="s">
        <v>11</v>
      </c>
      <c r="I19" s="28">
        <v>0</v>
      </c>
      <c r="J19" s="28">
        <v>0</v>
      </c>
      <c r="K19" s="28">
        <v>0</v>
      </c>
      <c r="L19" s="28">
        <v>0</v>
      </c>
      <c r="M19" s="68"/>
    </row>
    <row r="20" spans="1:13" ht="14.25" customHeight="1" x14ac:dyDescent="0.25">
      <c r="A20" s="66">
        <v>2</v>
      </c>
      <c r="B20" s="66"/>
      <c r="C20" s="66"/>
      <c r="D20" s="66"/>
      <c r="E20" s="66"/>
      <c r="F20" s="66"/>
      <c r="G20" s="66"/>
      <c r="H20" s="66"/>
      <c r="I20" s="66"/>
      <c r="J20" s="66"/>
      <c r="K20" s="66"/>
      <c r="L20" s="66"/>
      <c r="M20" s="66"/>
    </row>
    <row r="21" spans="1:13" s="47" customFormat="1" ht="25.5" customHeight="1" x14ac:dyDescent="0.25">
      <c r="A21" s="65"/>
      <c r="B21" s="43"/>
      <c r="C21" s="43"/>
      <c r="D21" s="43"/>
      <c r="E21" s="44"/>
      <c r="F21" s="45"/>
      <c r="G21" s="46"/>
      <c r="H21" s="46"/>
      <c r="I21" s="73" t="s">
        <v>75</v>
      </c>
      <c r="J21" s="73"/>
      <c r="K21" s="73"/>
      <c r="L21" s="73"/>
      <c r="M21" s="73"/>
    </row>
    <row r="22" spans="1:13" s="50" customFormat="1" ht="17.25" customHeight="1" x14ac:dyDescent="0.25">
      <c r="A22" s="17">
        <v>1</v>
      </c>
      <c r="B22" s="48">
        <v>2</v>
      </c>
      <c r="C22" s="49">
        <v>3</v>
      </c>
      <c r="D22" s="49">
        <v>4</v>
      </c>
      <c r="E22" s="49">
        <v>5</v>
      </c>
      <c r="F22" s="49">
        <v>6</v>
      </c>
      <c r="G22" s="49">
        <v>7</v>
      </c>
      <c r="H22" s="49">
        <v>8</v>
      </c>
      <c r="I22" s="49">
        <v>9</v>
      </c>
      <c r="J22" s="49">
        <v>10</v>
      </c>
      <c r="K22" s="49">
        <v>11</v>
      </c>
      <c r="L22" s="49">
        <v>12</v>
      </c>
      <c r="M22" s="49">
        <v>13</v>
      </c>
    </row>
    <row r="23" spans="1:13" s="50" customFormat="1" ht="57.75" customHeight="1" x14ac:dyDescent="0.25">
      <c r="A23" s="105"/>
      <c r="B23" s="106"/>
      <c r="C23" s="74" t="s">
        <v>79</v>
      </c>
      <c r="D23" s="74" t="s">
        <v>41</v>
      </c>
      <c r="E23" s="68" t="s">
        <v>33</v>
      </c>
      <c r="F23" s="40" t="s">
        <v>5</v>
      </c>
      <c r="G23" s="27">
        <f t="shared" ref="G23:G24" si="4">SUM(H23:L23)</f>
        <v>0</v>
      </c>
      <c r="H23" s="56" t="s">
        <v>70</v>
      </c>
      <c r="I23" s="28">
        <v>0</v>
      </c>
      <c r="J23" s="28">
        <v>0</v>
      </c>
      <c r="K23" s="28">
        <v>0</v>
      </c>
      <c r="L23" s="28">
        <v>0</v>
      </c>
      <c r="M23" s="102"/>
    </row>
    <row r="24" spans="1:13" ht="61.5" customHeight="1" x14ac:dyDescent="0.25">
      <c r="A24" s="105"/>
      <c r="B24" s="106"/>
      <c r="C24" s="74"/>
      <c r="D24" s="74"/>
      <c r="E24" s="68"/>
      <c r="F24" s="40" t="s">
        <v>7</v>
      </c>
      <c r="G24" s="27">
        <f t="shared" si="4"/>
        <v>0</v>
      </c>
      <c r="H24" s="56" t="s">
        <v>71</v>
      </c>
      <c r="I24" s="28">
        <v>0</v>
      </c>
      <c r="J24" s="28">
        <v>0</v>
      </c>
      <c r="K24" s="28">
        <v>0</v>
      </c>
      <c r="L24" s="28">
        <v>0</v>
      </c>
      <c r="M24" s="103"/>
    </row>
    <row r="25" spans="1:13" ht="66" customHeight="1" x14ac:dyDescent="0.25">
      <c r="A25" s="105"/>
      <c r="B25" s="106"/>
      <c r="C25" s="74"/>
      <c r="D25" s="74"/>
      <c r="E25" s="68"/>
      <c r="F25" s="40" t="s">
        <v>69</v>
      </c>
      <c r="G25" s="27">
        <f>SUM(H25:L25)</f>
        <v>241474.38</v>
      </c>
      <c r="H25" s="26">
        <v>109674.38</v>
      </c>
      <c r="I25" s="28">
        <f>5800+27000</f>
        <v>32800</v>
      </c>
      <c r="J25" s="28">
        <v>33000</v>
      </c>
      <c r="K25" s="28">
        <v>33000</v>
      </c>
      <c r="L25" s="28">
        <v>33000</v>
      </c>
      <c r="M25" s="103"/>
    </row>
    <row r="26" spans="1:13" ht="105.75" customHeight="1" x14ac:dyDescent="0.25">
      <c r="A26" s="105"/>
      <c r="B26" s="106"/>
      <c r="C26" s="74"/>
      <c r="D26" s="74"/>
      <c r="E26" s="68"/>
      <c r="F26" s="40" t="s">
        <v>8</v>
      </c>
      <c r="G26" s="27">
        <f t="shared" ref="G26:G28" si="5">SUM(H26:L26)</f>
        <v>0</v>
      </c>
      <c r="H26" s="57" t="s">
        <v>11</v>
      </c>
      <c r="I26" s="28">
        <v>0</v>
      </c>
      <c r="J26" s="28">
        <v>0</v>
      </c>
      <c r="K26" s="28">
        <v>0</v>
      </c>
      <c r="L26" s="28">
        <v>0</v>
      </c>
      <c r="M26" s="103"/>
    </row>
    <row r="27" spans="1:13" ht="62.25" customHeight="1" x14ac:dyDescent="0.25">
      <c r="A27" s="105"/>
      <c r="B27" s="106"/>
      <c r="C27" s="96" t="s">
        <v>81</v>
      </c>
      <c r="D27" s="74" t="s">
        <v>44</v>
      </c>
      <c r="E27" s="68" t="s">
        <v>32</v>
      </c>
      <c r="F27" s="40" t="s">
        <v>5</v>
      </c>
      <c r="G27" s="27">
        <f t="shared" si="5"/>
        <v>0</v>
      </c>
      <c r="H27" s="56" t="s">
        <v>70</v>
      </c>
      <c r="I27" s="28">
        <v>0</v>
      </c>
      <c r="J27" s="28">
        <v>0</v>
      </c>
      <c r="K27" s="28">
        <v>0</v>
      </c>
      <c r="L27" s="28">
        <v>0</v>
      </c>
      <c r="M27" s="103"/>
    </row>
    <row r="28" spans="1:13" ht="62.25" customHeight="1" x14ac:dyDescent="0.25">
      <c r="A28" s="105"/>
      <c r="B28" s="106"/>
      <c r="C28" s="96"/>
      <c r="D28" s="74"/>
      <c r="E28" s="68"/>
      <c r="F28" s="40" t="s">
        <v>7</v>
      </c>
      <c r="G28" s="27">
        <f t="shared" si="5"/>
        <v>0</v>
      </c>
      <c r="H28" s="56" t="s">
        <v>71</v>
      </c>
      <c r="I28" s="28">
        <v>0</v>
      </c>
      <c r="J28" s="28">
        <v>0</v>
      </c>
      <c r="K28" s="28">
        <v>0</v>
      </c>
      <c r="L28" s="28">
        <v>0</v>
      </c>
      <c r="M28" s="103"/>
    </row>
    <row r="29" spans="1:13" ht="67.5" customHeight="1" x14ac:dyDescent="0.25">
      <c r="A29" s="105"/>
      <c r="B29" s="106"/>
      <c r="C29" s="96"/>
      <c r="D29" s="74"/>
      <c r="E29" s="68"/>
      <c r="F29" s="40" t="s">
        <v>69</v>
      </c>
      <c r="G29" s="27">
        <f>SUM(H29:L29)</f>
        <v>68</v>
      </c>
      <c r="H29" s="28">
        <v>68</v>
      </c>
      <c r="I29" s="28">
        <v>0</v>
      </c>
      <c r="J29" s="28">
        <v>0</v>
      </c>
      <c r="K29" s="28">
        <v>0</v>
      </c>
      <c r="L29" s="28">
        <v>0</v>
      </c>
      <c r="M29" s="103"/>
    </row>
    <row r="30" spans="1:13" ht="78" customHeight="1" x14ac:dyDescent="0.25">
      <c r="A30" s="105"/>
      <c r="B30" s="106"/>
      <c r="C30" s="96"/>
      <c r="D30" s="74"/>
      <c r="E30" s="68"/>
      <c r="F30" s="40" t="s">
        <v>8</v>
      </c>
      <c r="G30" s="27">
        <f>SUM(H30:L30)</f>
        <v>1328</v>
      </c>
      <c r="H30" s="28">
        <v>1328</v>
      </c>
      <c r="I30" s="28">
        <v>0</v>
      </c>
      <c r="J30" s="28">
        <v>0</v>
      </c>
      <c r="K30" s="28">
        <v>0</v>
      </c>
      <c r="L30" s="28">
        <v>0</v>
      </c>
      <c r="M30" s="104"/>
    </row>
    <row r="31" spans="1:13" ht="66" customHeight="1" x14ac:dyDescent="0.25">
      <c r="A31" s="67">
        <v>2</v>
      </c>
      <c r="B31" s="74" t="s">
        <v>21</v>
      </c>
      <c r="C31" s="74" t="s">
        <v>37</v>
      </c>
      <c r="D31" s="74" t="s">
        <v>22</v>
      </c>
      <c r="E31" s="68" t="s">
        <v>33</v>
      </c>
      <c r="F31" s="40" t="s">
        <v>5</v>
      </c>
      <c r="G31" s="27">
        <f>SUM(H31:L31)</f>
        <v>0</v>
      </c>
      <c r="H31" s="56" t="s">
        <v>70</v>
      </c>
      <c r="I31" s="28">
        <v>0</v>
      </c>
      <c r="J31" s="28">
        <v>0</v>
      </c>
      <c r="K31" s="28">
        <v>0</v>
      </c>
      <c r="L31" s="28">
        <v>0</v>
      </c>
      <c r="M31" s="68" t="s">
        <v>29</v>
      </c>
    </row>
    <row r="32" spans="1:13" ht="58.5" customHeight="1" x14ac:dyDescent="0.25">
      <c r="A32" s="67"/>
      <c r="B32" s="74"/>
      <c r="C32" s="74"/>
      <c r="D32" s="74"/>
      <c r="E32" s="68"/>
      <c r="F32" s="40" t="s">
        <v>7</v>
      </c>
      <c r="G32" s="27">
        <f>I32+J32+K32+L32</f>
        <v>28800</v>
      </c>
      <c r="H32" s="56" t="s">
        <v>71</v>
      </c>
      <c r="I32" s="28">
        <v>28800</v>
      </c>
      <c r="J32" s="28">
        <v>0</v>
      </c>
      <c r="K32" s="28">
        <v>0</v>
      </c>
      <c r="L32" s="28">
        <v>0</v>
      </c>
      <c r="M32" s="68"/>
    </row>
    <row r="33" spans="1:13" ht="69" customHeight="1" x14ac:dyDescent="0.25">
      <c r="A33" s="67"/>
      <c r="B33" s="74"/>
      <c r="C33" s="74"/>
      <c r="D33" s="74"/>
      <c r="E33" s="68"/>
      <c r="F33" s="40" t="s">
        <v>69</v>
      </c>
      <c r="G33" s="27">
        <f>SUM(H33:L33)</f>
        <v>549254.25</v>
      </c>
      <c r="H33" s="28">
        <v>160650.25</v>
      </c>
      <c r="I33" s="28">
        <f>15500+60000+3200+5470+1158+3276</f>
        <v>88604</v>
      </c>
      <c r="J33" s="28">
        <v>150000</v>
      </c>
      <c r="K33" s="28">
        <v>100000</v>
      </c>
      <c r="L33" s="28">
        <v>50000</v>
      </c>
      <c r="M33" s="68"/>
    </row>
    <row r="34" spans="1:13" s="20" customFormat="1" ht="77.25" customHeight="1" thickBot="1" x14ac:dyDescent="0.3">
      <c r="A34" s="67"/>
      <c r="B34" s="74"/>
      <c r="C34" s="74"/>
      <c r="D34" s="74"/>
      <c r="E34" s="68"/>
      <c r="F34" s="40" t="s">
        <v>8</v>
      </c>
      <c r="G34" s="27">
        <f t="shared" ref="G34:G35" si="6">SUM(H34:L34)</f>
        <v>0</v>
      </c>
      <c r="H34" s="57" t="s">
        <v>11</v>
      </c>
      <c r="I34" s="28">
        <v>0</v>
      </c>
      <c r="J34" s="28">
        <v>0</v>
      </c>
      <c r="K34" s="28">
        <v>0</v>
      </c>
      <c r="L34" s="28">
        <v>0</v>
      </c>
      <c r="M34" s="68"/>
    </row>
    <row r="35" spans="1:13" ht="63" customHeight="1" x14ac:dyDescent="0.25">
      <c r="A35" s="67"/>
      <c r="B35" s="74"/>
      <c r="C35" s="100" t="s">
        <v>80</v>
      </c>
      <c r="D35" s="100" t="s">
        <v>14</v>
      </c>
      <c r="E35" s="68" t="s">
        <v>32</v>
      </c>
      <c r="F35" s="40" t="s">
        <v>5</v>
      </c>
      <c r="G35" s="27">
        <f t="shared" si="6"/>
        <v>0</v>
      </c>
      <c r="H35" s="56" t="s">
        <v>70</v>
      </c>
      <c r="I35" s="28">
        <v>0</v>
      </c>
      <c r="J35" s="28">
        <v>0</v>
      </c>
      <c r="K35" s="28">
        <v>0</v>
      </c>
      <c r="L35" s="28">
        <v>0</v>
      </c>
      <c r="M35" s="68"/>
    </row>
    <row r="36" spans="1:13" ht="60.75" customHeight="1" x14ac:dyDescent="0.25">
      <c r="A36" s="67"/>
      <c r="B36" s="74"/>
      <c r="C36" s="100"/>
      <c r="D36" s="100"/>
      <c r="E36" s="68"/>
      <c r="F36" s="40" t="s">
        <v>7</v>
      </c>
      <c r="G36" s="27">
        <f>I36+J36+K36+L36</f>
        <v>395</v>
      </c>
      <c r="H36" s="56" t="s">
        <v>71</v>
      </c>
      <c r="I36" s="28">
        <v>395</v>
      </c>
      <c r="J36" s="28">
        <v>0</v>
      </c>
      <c r="K36" s="28">
        <v>0</v>
      </c>
      <c r="L36" s="28">
        <v>0</v>
      </c>
      <c r="M36" s="68"/>
    </row>
    <row r="37" spans="1:13" ht="75.75" customHeight="1" x14ac:dyDescent="0.25">
      <c r="A37" s="67"/>
      <c r="B37" s="74"/>
      <c r="C37" s="100"/>
      <c r="D37" s="100"/>
      <c r="E37" s="68"/>
      <c r="F37" s="40" t="s">
        <v>69</v>
      </c>
      <c r="G37" s="27">
        <f t="shared" ref="G37:G38" si="7">I37+J37+K37+L37</f>
        <v>0</v>
      </c>
      <c r="H37" s="28">
        <v>0</v>
      </c>
      <c r="I37" s="28">
        <v>0</v>
      </c>
      <c r="J37" s="28">
        <v>0</v>
      </c>
      <c r="K37" s="28">
        <v>0</v>
      </c>
      <c r="L37" s="28">
        <v>0</v>
      </c>
      <c r="M37" s="68"/>
    </row>
    <row r="38" spans="1:13" ht="80.25" customHeight="1" x14ac:dyDescent="0.25">
      <c r="A38" s="67"/>
      <c r="B38" s="74"/>
      <c r="C38" s="100"/>
      <c r="D38" s="100"/>
      <c r="E38" s="68"/>
      <c r="F38" s="40" t="s">
        <v>8</v>
      </c>
      <c r="G38" s="27">
        <f t="shared" si="7"/>
        <v>0</v>
      </c>
      <c r="H38" s="57" t="s">
        <v>11</v>
      </c>
      <c r="I38" s="28">
        <v>0</v>
      </c>
      <c r="J38" s="28">
        <v>0</v>
      </c>
      <c r="K38" s="28">
        <v>0</v>
      </c>
      <c r="L38" s="28">
        <v>0</v>
      </c>
      <c r="M38" s="68"/>
    </row>
    <row r="39" spans="1:13" ht="15.6" customHeight="1" x14ac:dyDescent="0.25">
      <c r="A39" s="66">
        <v>3</v>
      </c>
      <c r="B39" s="66"/>
      <c r="C39" s="66"/>
      <c r="D39" s="66"/>
      <c r="E39" s="66"/>
      <c r="F39" s="66"/>
      <c r="G39" s="66"/>
      <c r="H39" s="66"/>
      <c r="I39" s="66"/>
      <c r="J39" s="66"/>
      <c r="K39" s="66"/>
      <c r="L39" s="66"/>
      <c r="M39" s="66"/>
    </row>
    <row r="40" spans="1:13" ht="40.5" customHeight="1" x14ac:dyDescent="0.25">
      <c r="A40" s="11"/>
      <c r="B40" s="12"/>
      <c r="C40" s="13"/>
      <c r="D40" s="13"/>
      <c r="E40" s="21"/>
      <c r="F40" s="14"/>
      <c r="G40" s="15"/>
      <c r="H40" s="15"/>
      <c r="I40" s="73" t="s">
        <v>75</v>
      </c>
      <c r="J40" s="73"/>
      <c r="K40" s="73"/>
      <c r="L40" s="73"/>
      <c r="M40" s="73"/>
    </row>
    <row r="41" spans="1:13" ht="15.75" customHeight="1" x14ac:dyDescent="0.25">
      <c r="A41" s="17">
        <v>1</v>
      </c>
      <c r="B41" s="17">
        <v>2</v>
      </c>
      <c r="C41" s="17">
        <v>3</v>
      </c>
      <c r="D41" s="17">
        <v>4</v>
      </c>
      <c r="E41" s="17">
        <v>5</v>
      </c>
      <c r="F41" s="17">
        <v>6</v>
      </c>
      <c r="G41" s="17">
        <v>7</v>
      </c>
      <c r="H41" s="17">
        <v>8</v>
      </c>
      <c r="I41" s="17">
        <v>9</v>
      </c>
      <c r="J41" s="17">
        <v>10</v>
      </c>
      <c r="K41" s="17">
        <v>11</v>
      </c>
      <c r="L41" s="17">
        <v>12</v>
      </c>
      <c r="M41" s="17">
        <v>13</v>
      </c>
    </row>
    <row r="42" spans="1:13" ht="61.5" customHeight="1" x14ac:dyDescent="0.25">
      <c r="A42" s="67"/>
      <c r="B42" s="68"/>
      <c r="C42" s="74" t="s">
        <v>45</v>
      </c>
      <c r="D42" s="74" t="s">
        <v>46</v>
      </c>
      <c r="E42" s="68" t="s">
        <v>32</v>
      </c>
      <c r="F42" s="40" t="s">
        <v>5</v>
      </c>
      <c r="G42" s="27">
        <f t="shared" ref="G42:G43" si="8">SUM(H42:L42)</f>
        <v>0</v>
      </c>
      <c r="H42" s="56" t="s">
        <v>70</v>
      </c>
      <c r="I42" s="28">
        <v>0</v>
      </c>
      <c r="J42" s="28">
        <v>0</v>
      </c>
      <c r="K42" s="28">
        <v>0</v>
      </c>
      <c r="L42" s="28">
        <v>0</v>
      </c>
      <c r="M42" s="68"/>
    </row>
    <row r="43" spans="1:13" ht="65.25" customHeight="1" x14ac:dyDescent="0.25">
      <c r="A43" s="67"/>
      <c r="B43" s="68"/>
      <c r="C43" s="74"/>
      <c r="D43" s="74"/>
      <c r="E43" s="68"/>
      <c r="F43" s="40" t="s">
        <v>7</v>
      </c>
      <c r="G43" s="27">
        <f t="shared" si="8"/>
        <v>0</v>
      </c>
      <c r="H43" s="56" t="s">
        <v>71</v>
      </c>
      <c r="I43" s="28">
        <v>0</v>
      </c>
      <c r="J43" s="28">
        <v>0</v>
      </c>
      <c r="K43" s="28">
        <v>0</v>
      </c>
      <c r="L43" s="28">
        <v>0</v>
      </c>
      <c r="M43" s="68"/>
    </row>
    <row r="44" spans="1:13" ht="64.5" customHeight="1" x14ac:dyDescent="0.25">
      <c r="A44" s="67"/>
      <c r="B44" s="68"/>
      <c r="C44" s="74"/>
      <c r="D44" s="74"/>
      <c r="E44" s="68"/>
      <c r="F44" s="40" t="s">
        <v>69</v>
      </c>
      <c r="G44" s="27">
        <f>SUM(H44:L44)</f>
        <v>1400</v>
      </c>
      <c r="H44" s="26">
        <v>1400</v>
      </c>
      <c r="I44" s="28">
        <v>0</v>
      </c>
      <c r="J44" s="28">
        <v>0</v>
      </c>
      <c r="K44" s="28">
        <v>0</v>
      </c>
      <c r="L44" s="28">
        <v>0</v>
      </c>
      <c r="M44" s="68"/>
    </row>
    <row r="45" spans="1:13" s="51" customFormat="1" ht="77.25" customHeight="1" x14ac:dyDescent="0.25">
      <c r="A45" s="67"/>
      <c r="B45" s="68"/>
      <c r="C45" s="74"/>
      <c r="D45" s="74"/>
      <c r="E45" s="68"/>
      <c r="F45" s="34" t="s">
        <v>8</v>
      </c>
      <c r="G45" s="27">
        <f t="shared" ref="G45:G47" si="9">SUM(H45:L45)</f>
        <v>0</v>
      </c>
      <c r="H45" s="57" t="s">
        <v>11</v>
      </c>
      <c r="I45" s="28">
        <v>0</v>
      </c>
      <c r="J45" s="28">
        <v>0</v>
      </c>
      <c r="K45" s="28">
        <v>0</v>
      </c>
      <c r="L45" s="28">
        <v>0</v>
      </c>
      <c r="M45" s="68"/>
    </row>
    <row r="46" spans="1:13" ht="62.25" customHeight="1" x14ac:dyDescent="0.25">
      <c r="A46" s="67"/>
      <c r="B46" s="68"/>
      <c r="C46" s="99" t="s">
        <v>28</v>
      </c>
      <c r="D46" s="100" t="s">
        <v>14</v>
      </c>
      <c r="E46" s="68" t="s">
        <v>32</v>
      </c>
      <c r="F46" s="40" t="s">
        <v>5</v>
      </c>
      <c r="G46" s="27">
        <f t="shared" si="9"/>
        <v>0</v>
      </c>
      <c r="H46" s="56" t="s">
        <v>70</v>
      </c>
      <c r="I46" s="28">
        <v>0</v>
      </c>
      <c r="J46" s="28">
        <v>0</v>
      </c>
      <c r="K46" s="28">
        <v>0</v>
      </c>
      <c r="L46" s="28">
        <v>0</v>
      </c>
      <c r="M46" s="68"/>
    </row>
    <row r="47" spans="1:13" ht="62.25" customHeight="1" x14ac:dyDescent="0.25">
      <c r="A47" s="67"/>
      <c r="B47" s="68"/>
      <c r="C47" s="99"/>
      <c r="D47" s="100"/>
      <c r="E47" s="68"/>
      <c r="F47" s="40" t="s">
        <v>7</v>
      </c>
      <c r="G47" s="27">
        <f t="shared" si="9"/>
        <v>0</v>
      </c>
      <c r="H47" s="56" t="s">
        <v>71</v>
      </c>
      <c r="I47" s="28">
        <v>0</v>
      </c>
      <c r="J47" s="28">
        <v>0</v>
      </c>
      <c r="K47" s="28">
        <v>0</v>
      </c>
      <c r="L47" s="28">
        <v>0</v>
      </c>
      <c r="M47" s="68"/>
    </row>
    <row r="48" spans="1:13" ht="66.75" customHeight="1" x14ac:dyDescent="0.25">
      <c r="A48" s="67"/>
      <c r="B48" s="68"/>
      <c r="C48" s="99"/>
      <c r="D48" s="100"/>
      <c r="E48" s="68"/>
      <c r="F48" s="40" t="s">
        <v>69</v>
      </c>
      <c r="G48" s="27">
        <f>SUM(H48:L48)</f>
        <v>80700</v>
      </c>
      <c r="H48" s="26">
        <v>42500</v>
      </c>
      <c r="I48" s="28">
        <f>1000+9000+1200</f>
        <v>11200</v>
      </c>
      <c r="J48" s="28">
        <v>9000</v>
      </c>
      <c r="K48" s="28">
        <v>9000</v>
      </c>
      <c r="L48" s="28">
        <v>9000</v>
      </c>
      <c r="M48" s="68"/>
    </row>
    <row r="49" spans="1:13" ht="74.25" customHeight="1" x14ac:dyDescent="0.25">
      <c r="A49" s="67"/>
      <c r="B49" s="68"/>
      <c r="C49" s="99"/>
      <c r="D49" s="100"/>
      <c r="E49" s="68"/>
      <c r="F49" s="40" t="s">
        <v>8</v>
      </c>
      <c r="G49" s="27">
        <f t="shared" ref="G49:G51" si="10">SUM(H49:L49)</f>
        <v>0</v>
      </c>
      <c r="H49" s="57" t="s">
        <v>11</v>
      </c>
      <c r="I49" s="28">
        <v>0</v>
      </c>
      <c r="J49" s="28">
        <v>0</v>
      </c>
      <c r="K49" s="28">
        <v>0</v>
      </c>
      <c r="L49" s="28">
        <v>0</v>
      </c>
      <c r="M49" s="68"/>
    </row>
    <row r="50" spans="1:13" ht="275.25" customHeight="1" x14ac:dyDescent="0.25">
      <c r="A50" s="67"/>
      <c r="B50" s="68"/>
      <c r="C50" s="101" t="s">
        <v>82</v>
      </c>
      <c r="D50" s="74" t="s">
        <v>14</v>
      </c>
      <c r="E50" s="68" t="s">
        <v>76</v>
      </c>
      <c r="F50" s="40" t="s">
        <v>5</v>
      </c>
      <c r="G50" s="27">
        <f t="shared" si="10"/>
        <v>0</v>
      </c>
      <c r="H50" s="57" t="s">
        <v>70</v>
      </c>
      <c r="I50" s="28">
        <v>0</v>
      </c>
      <c r="J50" s="28">
        <v>0</v>
      </c>
      <c r="K50" s="28">
        <v>0</v>
      </c>
      <c r="L50" s="28">
        <v>0</v>
      </c>
      <c r="M50" s="68"/>
    </row>
    <row r="51" spans="1:13" ht="189.75" customHeight="1" x14ac:dyDescent="0.25">
      <c r="A51" s="67"/>
      <c r="B51" s="68"/>
      <c r="C51" s="101"/>
      <c r="D51" s="74"/>
      <c r="E51" s="68"/>
      <c r="F51" s="40" t="s">
        <v>7</v>
      </c>
      <c r="G51" s="27">
        <f t="shared" si="10"/>
        <v>0</v>
      </c>
      <c r="H51" s="56" t="s">
        <v>71</v>
      </c>
      <c r="I51" s="28">
        <v>0</v>
      </c>
      <c r="J51" s="28">
        <v>0</v>
      </c>
      <c r="K51" s="28">
        <v>0</v>
      </c>
      <c r="L51" s="28">
        <v>0</v>
      </c>
      <c r="M51" s="68"/>
    </row>
    <row r="52" spans="1:13" ht="82.5" customHeight="1" x14ac:dyDescent="0.25">
      <c r="A52" s="67"/>
      <c r="B52" s="68"/>
      <c r="C52" s="101"/>
      <c r="D52" s="74"/>
      <c r="E52" s="68"/>
      <c r="F52" s="40" t="s">
        <v>69</v>
      </c>
      <c r="G52" s="27">
        <f>SUM(H52:L52)</f>
        <v>1739868.47</v>
      </c>
      <c r="H52" s="26">
        <v>822871.17</v>
      </c>
      <c r="I52" s="28">
        <f>24200+200000-3200+5293+704.3</f>
        <v>226997.3</v>
      </c>
      <c r="J52" s="28">
        <v>230000</v>
      </c>
      <c r="K52" s="28">
        <v>230000</v>
      </c>
      <c r="L52" s="28">
        <v>230000</v>
      </c>
      <c r="M52" s="68"/>
    </row>
    <row r="53" spans="1:13" ht="18.75" customHeight="1" x14ac:dyDescent="0.25">
      <c r="A53" s="66">
        <v>4</v>
      </c>
      <c r="B53" s="66"/>
      <c r="C53" s="66"/>
      <c r="D53" s="66"/>
      <c r="E53" s="66"/>
      <c r="F53" s="66"/>
      <c r="G53" s="66"/>
      <c r="H53" s="66"/>
      <c r="I53" s="66"/>
      <c r="J53" s="66"/>
      <c r="K53" s="66"/>
      <c r="L53" s="66"/>
      <c r="M53" s="66"/>
    </row>
    <row r="54" spans="1:13" ht="39" customHeight="1" x14ac:dyDescent="0.25">
      <c r="A54" s="11"/>
      <c r="B54" s="12"/>
      <c r="C54" s="13"/>
      <c r="D54" s="13"/>
      <c r="E54" s="21"/>
      <c r="F54" s="14"/>
      <c r="G54" s="15"/>
      <c r="H54" s="15"/>
      <c r="I54" s="73" t="s">
        <v>75</v>
      </c>
      <c r="J54" s="73"/>
      <c r="K54" s="73"/>
      <c r="L54" s="73"/>
      <c r="M54" s="73"/>
    </row>
    <row r="55" spans="1:13" ht="21.75" customHeight="1" x14ac:dyDescent="0.25">
      <c r="A55" s="17">
        <v>1</v>
      </c>
      <c r="B55" s="17">
        <v>2</v>
      </c>
      <c r="C55" s="17">
        <v>3</v>
      </c>
      <c r="D55" s="17">
        <v>4</v>
      </c>
      <c r="E55" s="17">
        <v>5</v>
      </c>
      <c r="F55" s="17">
        <v>6</v>
      </c>
      <c r="G55" s="17">
        <v>7</v>
      </c>
      <c r="H55" s="17">
        <v>8</v>
      </c>
      <c r="I55" s="17">
        <v>9</v>
      </c>
      <c r="J55" s="17">
        <v>10</v>
      </c>
      <c r="K55" s="17">
        <v>11</v>
      </c>
      <c r="L55" s="17">
        <v>12</v>
      </c>
      <c r="M55" s="17">
        <v>13</v>
      </c>
    </row>
    <row r="56" spans="1:13" ht="408.75" customHeight="1" x14ac:dyDescent="0.25">
      <c r="A56" s="75"/>
      <c r="B56" s="78"/>
      <c r="C56" s="58" t="s">
        <v>83</v>
      </c>
      <c r="D56" s="42"/>
      <c r="E56" s="36" t="s">
        <v>77</v>
      </c>
      <c r="F56" s="52" t="s">
        <v>8</v>
      </c>
      <c r="G56" s="29">
        <f t="shared" ref="G56:G57" si="11">SUM(H56:L56)</f>
        <v>0</v>
      </c>
      <c r="H56" s="55" t="s">
        <v>11</v>
      </c>
      <c r="I56" s="28">
        <v>0</v>
      </c>
      <c r="J56" s="28">
        <v>0</v>
      </c>
      <c r="K56" s="28">
        <v>0</v>
      </c>
      <c r="L56" s="28">
        <v>0</v>
      </c>
      <c r="M56" s="78"/>
    </row>
    <row r="57" spans="1:13" ht="56.25" customHeight="1" x14ac:dyDescent="0.25">
      <c r="A57" s="76"/>
      <c r="B57" s="79"/>
      <c r="C57" s="81" t="s">
        <v>47</v>
      </c>
      <c r="D57" s="81" t="s">
        <v>15</v>
      </c>
      <c r="E57" s="78" t="s">
        <v>33</v>
      </c>
      <c r="F57" s="40" t="s">
        <v>5</v>
      </c>
      <c r="G57" s="29">
        <f t="shared" si="11"/>
        <v>0</v>
      </c>
      <c r="H57" s="56" t="s">
        <v>70</v>
      </c>
      <c r="I57" s="28">
        <v>0</v>
      </c>
      <c r="J57" s="28">
        <v>0</v>
      </c>
      <c r="K57" s="28">
        <v>0</v>
      </c>
      <c r="L57" s="28">
        <v>0</v>
      </c>
      <c r="M57" s="79"/>
    </row>
    <row r="58" spans="1:13" ht="60.75" customHeight="1" x14ac:dyDescent="0.25">
      <c r="A58" s="76"/>
      <c r="B58" s="79"/>
      <c r="C58" s="82"/>
      <c r="D58" s="82"/>
      <c r="E58" s="79"/>
      <c r="F58" s="40" t="s">
        <v>7</v>
      </c>
      <c r="G58" s="29">
        <f>SUM(H58:L58)</f>
        <v>3536.41</v>
      </c>
      <c r="H58" s="56" t="s">
        <v>71</v>
      </c>
      <c r="I58" s="31">
        <v>783.84</v>
      </c>
      <c r="J58" s="31">
        <v>859.65</v>
      </c>
      <c r="K58" s="31">
        <v>920.68</v>
      </c>
      <c r="L58" s="31">
        <v>972.24</v>
      </c>
      <c r="M58" s="79"/>
    </row>
    <row r="59" spans="1:13" ht="69" customHeight="1" x14ac:dyDescent="0.25">
      <c r="A59" s="76"/>
      <c r="B59" s="79"/>
      <c r="C59" s="82"/>
      <c r="D59" s="82"/>
      <c r="E59" s="79"/>
      <c r="F59" s="40" t="s">
        <v>69</v>
      </c>
      <c r="G59" s="29">
        <f t="shared" ref="G59:G61" si="12">SUM(H59:L59)</f>
        <v>0</v>
      </c>
      <c r="H59" s="28">
        <v>0</v>
      </c>
      <c r="I59" s="28">
        <v>0</v>
      </c>
      <c r="J59" s="28">
        <v>0</v>
      </c>
      <c r="K59" s="28">
        <v>0</v>
      </c>
      <c r="L59" s="28">
        <v>0</v>
      </c>
      <c r="M59" s="79"/>
    </row>
    <row r="60" spans="1:13" ht="85.5" customHeight="1" x14ac:dyDescent="0.25">
      <c r="A60" s="76"/>
      <c r="B60" s="79"/>
      <c r="C60" s="83"/>
      <c r="D60" s="83"/>
      <c r="E60" s="80"/>
      <c r="F60" s="40" t="s">
        <v>8</v>
      </c>
      <c r="G60" s="29">
        <f t="shared" si="12"/>
        <v>0</v>
      </c>
      <c r="H60" s="55" t="s">
        <v>11</v>
      </c>
      <c r="I60" s="28">
        <v>0</v>
      </c>
      <c r="J60" s="28">
        <v>0</v>
      </c>
      <c r="K60" s="28">
        <v>0</v>
      </c>
      <c r="L60" s="28">
        <v>0</v>
      </c>
      <c r="M60" s="79"/>
    </row>
    <row r="61" spans="1:13" ht="56.25" customHeight="1" x14ac:dyDescent="0.25">
      <c r="A61" s="76"/>
      <c r="B61" s="79"/>
      <c r="C61" s="84" t="s">
        <v>38</v>
      </c>
      <c r="D61" s="84" t="s">
        <v>14</v>
      </c>
      <c r="E61" s="87" t="s">
        <v>34</v>
      </c>
      <c r="F61" s="34" t="s">
        <v>5</v>
      </c>
      <c r="G61" s="29">
        <f t="shared" si="12"/>
        <v>0</v>
      </c>
      <c r="H61" s="56" t="s">
        <v>70</v>
      </c>
      <c r="I61" s="28">
        <v>0</v>
      </c>
      <c r="J61" s="28">
        <v>0</v>
      </c>
      <c r="K61" s="28">
        <v>0</v>
      </c>
      <c r="L61" s="28">
        <v>0</v>
      </c>
      <c r="M61" s="79"/>
    </row>
    <row r="62" spans="1:13" ht="60.75" customHeight="1" x14ac:dyDescent="0.25">
      <c r="A62" s="76"/>
      <c r="B62" s="79"/>
      <c r="C62" s="85"/>
      <c r="D62" s="85"/>
      <c r="E62" s="88"/>
      <c r="F62" s="34" t="s">
        <v>7</v>
      </c>
      <c r="G62" s="29">
        <f>SUM(H62:L62)</f>
        <v>614.29999999999995</v>
      </c>
      <c r="H62" s="56" t="s">
        <v>71</v>
      </c>
      <c r="I62" s="31">
        <v>614.29999999999995</v>
      </c>
      <c r="J62" s="31">
        <v>0</v>
      </c>
      <c r="K62" s="31">
        <v>0</v>
      </c>
      <c r="L62" s="31">
        <v>0</v>
      </c>
      <c r="M62" s="79"/>
    </row>
    <row r="63" spans="1:13" ht="72.75" customHeight="1" x14ac:dyDescent="0.25">
      <c r="A63" s="76"/>
      <c r="B63" s="79"/>
      <c r="C63" s="85"/>
      <c r="D63" s="85"/>
      <c r="E63" s="88"/>
      <c r="F63" s="40" t="s">
        <v>69</v>
      </c>
      <c r="G63" s="29">
        <f t="shared" ref="G63:G66" si="13">SUM(H63:L63)</f>
        <v>0</v>
      </c>
      <c r="H63" s="28">
        <v>0</v>
      </c>
      <c r="I63" s="28">
        <v>0</v>
      </c>
      <c r="J63" s="28">
        <v>0</v>
      </c>
      <c r="K63" s="28">
        <v>0</v>
      </c>
      <c r="L63" s="28">
        <v>0</v>
      </c>
      <c r="M63" s="79"/>
    </row>
    <row r="64" spans="1:13" ht="85.5" customHeight="1" x14ac:dyDescent="0.25">
      <c r="A64" s="77"/>
      <c r="B64" s="80"/>
      <c r="C64" s="86"/>
      <c r="D64" s="86"/>
      <c r="E64" s="89"/>
      <c r="F64" s="34" t="s">
        <v>8</v>
      </c>
      <c r="G64" s="29">
        <f t="shared" si="13"/>
        <v>0</v>
      </c>
      <c r="H64" s="55" t="s">
        <v>11</v>
      </c>
      <c r="I64" s="28">
        <v>0</v>
      </c>
      <c r="J64" s="28">
        <v>0</v>
      </c>
      <c r="K64" s="28">
        <v>0</v>
      </c>
      <c r="L64" s="28">
        <v>0</v>
      </c>
      <c r="M64" s="80"/>
    </row>
    <row r="65" spans="1:13" ht="60.75" customHeight="1" x14ac:dyDescent="0.25">
      <c r="A65" s="67">
        <v>3</v>
      </c>
      <c r="B65" s="74" t="s">
        <v>84</v>
      </c>
      <c r="C65" s="74" t="s">
        <v>23</v>
      </c>
      <c r="D65" s="74" t="s">
        <v>41</v>
      </c>
      <c r="E65" s="68" t="s">
        <v>33</v>
      </c>
      <c r="F65" s="40" t="s">
        <v>5</v>
      </c>
      <c r="G65" s="29">
        <f t="shared" si="13"/>
        <v>0</v>
      </c>
      <c r="H65" s="56" t="s">
        <v>70</v>
      </c>
      <c r="I65" s="28">
        <v>0</v>
      </c>
      <c r="J65" s="28">
        <v>0</v>
      </c>
      <c r="K65" s="28">
        <v>0</v>
      </c>
      <c r="L65" s="28">
        <v>0</v>
      </c>
      <c r="M65" s="68" t="s">
        <v>9</v>
      </c>
    </row>
    <row r="66" spans="1:13" ht="75" customHeight="1" x14ac:dyDescent="0.25">
      <c r="A66" s="67"/>
      <c r="B66" s="74"/>
      <c r="C66" s="74"/>
      <c r="D66" s="74"/>
      <c r="E66" s="68"/>
      <c r="F66" s="40" t="s">
        <v>7</v>
      </c>
      <c r="G66" s="29">
        <f t="shared" si="13"/>
        <v>0</v>
      </c>
      <c r="H66" s="56" t="s">
        <v>71</v>
      </c>
      <c r="I66" s="28">
        <v>0</v>
      </c>
      <c r="J66" s="28">
        <v>0</v>
      </c>
      <c r="K66" s="28">
        <v>0</v>
      </c>
      <c r="L66" s="28">
        <v>0</v>
      </c>
      <c r="M66" s="68"/>
    </row>
    <row r="67" spans="1:13" ht="17.25" customHeight="1" x14ac:dyDescent="0.25">
      <c r="A67" s="66">
        <v>5</v>
      </c>
      <c r="B67" s="66"/>
      <c r="C67" s="66"/>
      <c r="D67" s="66"/>
      <c r="E67" s="66"/>
      <c r="F67" s="66"/>
      <c r="G67" s="66"/>
      <c r="H67" s="66"/>
      <c r="I67" s="66"/>
      <c r="J67" s="66"/>
      <c r="K67" s="66"/>
      <c r="L67" s="66"/>
      <c r="M67" s="66"/>
    </row>
    <row r="68" spans="1:13" ht="33.75" customHeight="1" x14ac:dyDescent="0.25">
      <c r="A68" s="11"/>
      <c r="B68" s="12"/>
      <c r="C68" s="13"/>
      <c r="D68" s="13"/>
      <c r="E68" s="21"/>
      <c r="F68" s="14"/>
      <c r="G68" s="15"/>
      <c r="H68" s="15"/>
      <c r="I68" s="73" t="s">
        <v>75</v>
      </c>
      <c r="J68" s="73"/>
      <c r="K68" s="73"/>
      <c r="L68" s="73"/>
      <c r="M68" s="73"/>
    </row>
    <row r="69" spans="1:13" ht="24.75" customHeight="1" x14ac:dyDescent="0.25">
      <c r="A69" s="17">
        <v>1</v>
      </c>
      <c r="B69" s="17">
        <v>2</v>
      </c>
      <c r="C69" s="17">
        <v>3</v>
      </c>
      <c r="D69" s="17">
        <v>4</v>
      </c>
      <c r="E69" s="17">
        <v>5</v>
      </c>
      <c r="F69" s="17">
        <v>6</v>
      </c>
      <c r="G69" s="17">
        <v>7</v>
      </c>
      <c r="H69" s="17">
        <v>8</v>
      </c>
      <c r="I69" s="17">
        <v>9</v>
      </c>
      <c r="J69" s="17">
        <v>10</v>
      </c>
      <c r="K69" s="17">
        <v>11</v>
      </c>
      <c r="L69" s="17">
        <v>12</v>
      </c>
      <c r="M69" s="17">
        <v>13</v>
      </c>
    </row>
    <row r="70" spans="1:13" ht="65.25" customHeight="1" x14ac:dyDescent="0.25">
      <c r="A70" s="69"/>
      <c r="B70" s="71"/>
      <c r="C70" s="69"/>
      <c r="D70" s="71"/>
      <c r="E70" s="69"/>
      <c r="F70" s="40" t="s">
        <v>69</v>
      </c>
      <c r="G70" s="29">
        <f>SUM(H70:L70)</f>
        <v>22600</v>
      </c>
      <c r="H70" s="30">
        <v>9800</v>
      </c>
      <c r="I70" s="31">
        <f>3000-700</f>
        <v>2300</v>
      </c>
      <c r="J70" s="31">
        <v>3300</v>
      </c>
      <c r="K70" s="31">
        <v>3500</v>
      </c>
      <c r="L70" s="31">
        <v>3700</v>
      </c>
      <c r="M70" s="69"/>
    </row>
    <row r="71" spans="1:13" ht="80.25" customHeight="1" x14ac:dyDescent="0.25">
      <c r="A71" s="98"/>
      <c r="B71" s="97"/>
      <c r="C71" s="70"/>
      <c r="D71" s="72"/>
      <c r="E71" s="70"/>
      <c r="F71" s="40" t="s">
        <v>8</v>
      </c>
      <c r="G71" s="29">
        <f t="shared" ref="G71:G85" si="14">SUM(H71:L71)</f>
        <v>0</v>
      </c>
      <c r="H71" s="55" t="s">
        <v>11</v>
      </c>
      <c r="I71" s="28">
        <v>0</v>
      </c>
      <c r="J71" s="28">
        <v>0</v>
      </c>
      <c r="K71" s="28">
        <v>0</v>
      </c>
      <c r="L71" s="28">
        <v>0</v>
      </c>
      <c r="M71" s="98"/>
    </row>
    <row r="72" spans="1:13" ht="63" customHeight="1" x14ac:dyDescent="0.25">
      <c r="A72" s="98"/>
      <c r="B72" s="97"/>
      <c r="C72" s="74" t="s">
        <v>31</v>
      </c>
      <c r="D72" s="74" t="s">
        <v>41</v>
      </c>
      <c r="E72" s="68" t="s">
        <v>33</v>
      </c>
      <c r="F72" s="40" t="s">
        <v>5</v>
      </c>
      <c r="G72" s="29">
        <f t="shared" si="14"/>
        <v>0</v>
      </c>
      <c r="H72" s="56" t="s">
        <v>70</v>
      </c>
      <c r="I72" s="28">
        <v>0</v>
      </c>
      <c r="J72" s="28">
        <v>0</v>
      </c>
      <c r="K72" s="28">
        <v>0</v>
      </c>
      <c r="L72" s="28">
        <v>0</v>
      </c>
      <c r="M72" s="98"/>
    </row>
    <row r="73" spans="1:13" ht="60" customHeight="1" x14ac:dyDescent="0.25">
      <c r="A73" s="98"/>
      <c r="B73" s="97"/>
      <c r="C73" s="74"/>
      <c r="D73" s="74"/>
      <c r="E73" s="68"/>
      <c r="F73" s="40" t="s">
        <v>7</v>
      </c>
      <c r="G73" s="29">
        <f t="shared" si="14"/>
        <v>0</v>
      </c>
      <c r="H73" s="56" t="s">
        <v>71</v>
      </c>
      <c r="I73" s="28">
        <v>0</v>
      </c>
      <c r="J73" s="28">
        <v>0</v>
      </c>
      <c r="K73" s="28">
        <v>0</v>
      </c>
      <c r="L73" s="28">
        <v>0</v>
      </c>
      <c r="M73" s="98"/>
    </row>
    <row r="74" spans="1:13" ht="69" customHeight="1" x14ac:dyDescent="0.25">
      <c r="A74" s="98"/>
      <c r="B74" s="97"/>
      <c r="C74" s="74"/>
      <c r="D74" s="74"/>
      <c r="E74" s="68"/>
      <c r="F74" s="40" t="s">
        <v>69</v>
      </c>
      <c r="G74" s="29">
        <f t="shared" si="14"/>
        <v>60450</v>
      </c>
      <c r="H74" s="30">
        <v>22500</v>
      </c>
      <c r="I74" s="31">
        <f>9000-600</f>
        <v>8400</v>
      </c>
      <c r="J74" s="31">
        <v>9300</v>
      </c>
      <c r="K74" s="31">
        <v>9850</v>
      </c>
      <c r="L74" s="31">
        <v>10400</v>
      </c>
      <c r="M74" s="98"/>
    </row>
    <row r="75" spans="1:13" ht="77.25" customHeight="1" x14ac:dyDescent="0.25">
      <c r="A75" s="70"/>
      <c r="B75" s="72"/>
      <c r="C75" s="74"/>
      <c r="D75" s="74"/>
      <c r="E75" s="68"/>
      <c r="F75" s="40" t="s">
        <v>8</v>
      </c>
      <c r="G75" s="29">
        <f t="shared" si="14"/>
        <v>0</v>
      </c>
      <c r="H75" s="55" t="s">
        <v>11</v>
      </c>
      <c r="I75" s="28">
        <v>0</v>
      </c>
      <c r="J75" s="28">
        <v>0</v>
      </c>
      <c r="K75" s="28">
        <v>0</v>
      </c>
      <c r="L75" s="28">
        <v>0</v>
      </c>
      <c r="M75" s="70"/>
    </row>
    <row r="76" spans="1:13" ht="63.75" customHeight="1" x14ac:dyDescent="0.25">
      <c r="A76" s="67">
        <v>4</v>
      </c>
      <c r="B76" s="74" t="s">
        <v>13</v>
      </c>
      <c r="C76" s="74" t="s">
        <v>85</v>
      </c>
      <c r="D76" s="74" t="s">
        <v>41</v>
      </c>
      <c r="E76" s="68" t="s">
        <v>33</v>
      </c>
      <c r="F76" s="40" t="s">
        <v>5</v>
      </c>
      <c r="G76" s="29">
        <f t="shared" si="14"/>
        <v>0</v>
      </c>
      <c r="H76" s="56" t="s">
        <v>70</v>
      </c>
      <c r="I76" s="28">
        <v>0</v>
      </c>
      <c r="J76" s="28">
        <v>0</v>
      </c>
      <c r="K76" s="28">
        <v>0</v>
      </c>
      <c r="L76" s="28">
        <v>0</v>
      </c>
      <c r="M76" s="68" t="s">
        <v>18</v>
      </c>
    </row>
    <row r="77" spans="1:13" ht="60.75" customHeight="1" x14ac:dyDescent="0.25">
      <c r="A77" s="67"/>
      <c r="B77" s="74"/>
      <c r="C77" s="74"/>
      <c r="D77" s="74"/>
      <c r="E77" s="68"/>
      <c r="F77" s="40" t="s">
        <v>7</v>
      </c>
      <c r="G77" s="29">
        <f t="shared" si="14"/>
        <v>0</v>
      </c>
      <c r="H77" s="56" t="s">
        <v>71</v>
      </c>
      <c r="I77" s="28">
        <v>0</v>
      </c>
      <c r="J77" s="28">
        <v>0</v>
      </c>
      <c r="K77" s="28">
        <v>0</v>
      </c>
      <c r="L77" s="28">
        <v>0</v>
      </c>
      <c r="M77" s="68"/>
    </row>
    <row r="78" spans="1:13" ht="68.25" customHeight="1" x14ac:dyDescent="0.25">
      <c r="A78" s="67"/>
      <c r="B78" s="74"/>
      <c r="C78" s="74"/>
      <c r="D78" s="74"/>
      <c r="E78" s="68"/>
      <c r="F78" s="40" t="s">
        <v>69</v>
      </c>
      <c r="G78" s="29">
        <f t="shared" si="14"/>
        <v>462560.5</v>
      </c>
      <c r="H78" s="26">
        <v>163500</v>
      </c>
      <c r="I78" s="28">
        <f>-3259.2+67000-2680.3</f>
        <v>61060.5</v>
      </c>
      <c r="J78" s="28">
        <v>74000</v>
      </c>
      <c r="K78" s="28">
        <v>81000</v>
      </c>
      <c r="L78" s="28">
        <v>83000</v>
      </c>
      <c r="M78" s="68"/>
    </row>
    <row r="79" spans="1:13" ht="78" customHeight="1" x14ac:dyDescent="0.25">
      <c r="A79" s="67"/>
      <c r="B79" s="74"/>
      <c r="C79" s="74"/>
      <c r="D79" s="74"/>
      <c r="E79" s="68"/>
      <c r="F79" s="40" t="s">
        <v>8</v>
      </c>
      <c r="G79" s="29">
        <f t="shared" si="14"/>
        <v>0</v>
      </c>
      <c r="H79" s="55" t="s">
        <v>11</v>
      </c>
      <c r="I79" s="28">
        <v>0</v>
      </c>
      <c r="J79" s="28">
        <v>0</v>
      </c>
      <c r="K79" s="28">
        <v>0</v>
      </c>
      <c r="L79" s="28">
        <v>0</v>
      </c>
      <c r="M79" s="68"/>
    </row>
    <row r="80" spans="1:13" ht="63" customHeight="1" x14ac:dyDescent="0.25">
      <c r="A80" s="67"/>
      <c r="B80" s="74"/>
      <c r="C80" s="74" t="s">
        <v>48</v>
      </c>
      <c r="D80" s="74" t="s">
        <v>78</v>
      </c>
      <c r="E80" s="68" t="s">
        <v>33</v>
      </c>
      <c r="F80" s="40" t="s">
        <v>5</v>
      </c>
      <c r="G80" s="29">
        <f t="shared" si="14"/>
        <v>0</v>
      </c>
      <c r="H80" s="56" t="s">
        <v>70</v>
      </c>
      <c r="I80" s="28">
        <v>0</v>
      </c>
      <c r="J80" s="28">
        <v>0</v>
      </c>
      <c r="K80" s="28">
        <v>0</v>
      </c>
      <c r="L80" s="28">
        <v>0</v>
      </c>
      <c r="M80" s="68"/>
    </row>
    <row r="81" spans="1:13" ht="63" customHeight="1" x14ac:dyDescent="0.25">
      <c r="A81" s="67"/>
      <c r="B81" s="74"/>
      <c r="C81" s="74"/>
      <c r="D81" s="74"/>
      <c r="E81" s="68"/>
      <c r="F81" s="40" t="s">
        <v>7</v>
      </c>
      <c r="G81" s="29">
        <f t="shared" si="14"/>
        <v>0</v>
      </c>
      <c r="H81" s="56" t="s">
        <v>71</v>
      </c>
      <c r="I81" s="28">
        <v>0</v>
      </c>
      <c r="J81" s="28">
        <v>0</v>
      </c>
      <c r="K81" s="28">
        <v>0</v>
      </c>
      <c r="L81" s="28">
        <v>0</v>
      </c>
      <c r="M81" s="68"/>
    </row>
    <row r="82" spans="1:13" ht="69.75" customHeight="1" x14ac:dyDescent="0.25">
      <c r="A82" s="67"/>
      <c r="B82" s="74"/>
      <c r="C82" s="74"/>
      <c r="D82" s="74"/>
      <c r="E82" s="68"/>
      <c r="F82" s="40" t="s">
        <v>69</v>
      </c>
      <c r="G82" s="29">
        <f t="shared" si="14"/>
        <v>0</v>
      </c>
      <c r="H82" s="28">
        <v>0</v>
      </c>
      <c r="I82" s="28">
        <v>0</v>
      </c>
      <c r="J82" s="28">
        <v>0</v>
      </c>
      <c r="K82" s="28">
        <v>0</v>
      </c>
      <c r="L82" s="28">
        <v>0</v>
      </c>
      <c r="M82" s="68"/>
    </row>
    <row r="83" spans="1:13" ht="79.5" customHeight="1" x14ac:dyDescent="0.25">
      <c r="A83" s="67"/>
      <c r="B83" s="74"/>
      <c r="C83" s="74"/>
      <c r="D83" s="74"/>
      <c r="E83" s="68"/>
      <c r="F83" s="40" t="s">
        <v>8</v>
      </c>
      <c r="G83" s="29">
        <f t="shared" si="14"/>
        <v>0</v>
      </c>
      <c r="H83" s="55" t="s">
        <v>11</v>
      </c>
      <c r="I83" s="28">
        <v>0</v>
      </c>
      <c r="J83" s="28">
        <v>0</v>
      </c>
      <c r="K83" s="28">
        <v>0</v>
      </c>
      <c r="L83" s="28">
        <v>0</v>
      </c>
      <c r="M83" s="68"/>
    </row>
    <row r="84" spans="1:13" ht="77.25" customHeight="1" x14ac:dyDescent="0.25">
      <c r="A84" s="67"/>
      <c r="B84" s="74"/>
      <c r="C84" s="74"/>
      <c r="D84" s="74"/>
      <c r="E84" s="68"/>
      <c r="F84" s="40" t="s">
        <v>49</v>
      </c>
      <c r="G84" s="29">
        <f t="shared" si="14"/>
        <v>0</v>
      </c>
      <c r="H84" s="57" t="s">
        <v>72</v>
      </c>
      <c r="I84" s="28">
        <v>0</v>
      </c>
      <c r="J84" s="28">
        <v>0</v>
      </c>
      <c r="K84" s="28">
        <v>0</v>
      </c>
      <c r="L84" s="28">
        <v>0</v>
      </c>
      <c r="M84" s="68"/>
    </row>
    <row r="85" spans="1:13" ht="76.5" customHeight="1" x14ac:dyDescent="0.25">
      <c r="A85" s="67"/>
      <c r="B85" s="74"/>
      <c r="C85" s="74"/>
      <c r="D85" s="74"/>
      <c r="E85" s="68"/>
      <c r="F85" s="40" t="s">
        <v>8</v>
      </c>
      <c r="G85" s="29">
        <f t="shared" si="14"/>
        <v>0</v>
      </c>
      <c r="H85" s="55" t="s">
        <v>11</v>
      </c>
      <c r="I85" s="28">
        <v>0</v>
      </c>
      <c r="J85" s="28">
        <v>0</v>
      </c>
      <c r="K85" s="28">
        <v>0</v>
      </c>
      <c r="L85" s="28">
        <v>0</v>
      </c>
      <c r="M85" s="68"/>
    </row>
    <row r="86" spans="1:13" ht="17.25" customHeight="1" x14ac:dyDescent="0.25">
      <c r="A86" s="66">
        <v>6</v>
      </c>
      <c r="B86" s="66"/>
      <c r="C86" s="66"/>
      <c r="D86" s="66"/>
      <c r="E86" s="66"/>
      <c r="F86" s="66"/>
      <c r="G86" s="66"/>
      <c r="H86" s="66"/>
      <c r="I86" s="66"/>
      <c r="J86" s="66"/>
      <c r="K86" s="66"/>
      <c r="L86" s="66"/>
      <c r="M86" s="66"/>
    </row>
    <row r="87" spans="1:13" ht="29.25" x14ac:dyDescent="0.25">
      <c r="A87" s="11"/>
      <c r="B87" s="12"/>
      <c r="C87" s="13"/>
      <c r="D87" s="13"/>
      <c r="E87" s="21"/>
      <c r="F87" s="14"/>
      <c r="G87" s="15"/>
      <c r="H87" s="15"/>
      <c r="I87" s="73" t="s">
        <v>75</v>
      </c>
      <c r="J87" s="73"/>
      <c r="K87" s="73"/>
      <c r="L87" s="73"/>
      <c r="M87" s="73"/>
    </row>
    <row r="88" spans="1:13" ht="27" customHeight="1" x14ac:dyDescent="0.25">
      <c r="A88" s="17">
        <v>1</v>
      </c>
      <c r="B88" s="17">
        <v>2</v>
      </c>
      <c r="C88" s="17">
        <v>3</v>
      </c>
      <c r="D88" s="17">
        <v>4</v>
      </c>
      <c r="E88" s="17">
        <v>5</v>
      </c>
      <c r="F88" s="17">
        <v>6</v>
      </c>
      <c r="G88" s="17">
        <v>7</v>
      </c>
      <c r="H88" s="17">
        <v>8</v>
      </c>
      <c r="I88" s="17">
        <v>9</v>
      </c>
      <c r="J88" s="17">
        <v>10</v>
      </c>
      <c r="K88" s="17">
        <v>11</v>
      </c>
      <c r="L88" s="17">
        <v>12</v>
      </c>
      <c r="M88" s="17">
        <v>13</v>
      </c>
    </row>
    <row r="89" spans="1:13" ht="67.5" customHeight="1" x14ac:dyDescent="0.25">
      <c r="A89" s="75"/>
      <c r="B89" s="78"/>
      <c r="C89" s="74" t="s">
        <v>86</v>
      </c>
      <c r="D89" s="74" t="s">
        <v>15</v>
      </c>
      <c r="E89" s="68" t="s">
        <v>33</v>
      </c>
      <c r="F89" s="40" t="s">
        <v>5</v>
      </c>
      <c r="G89" s="29">
        <f t="shared" ref="G89:G93" si="15">SUM(H89:L89)</f>
        <v>0</v>
      </c>
      <c r="H89" s="56" t="s">
        <v>70</v>
      </c>
      <c r="I89" s="28">
        <v>0</v>
      </c>
      <c r="J89" s="28">
        <v>0</v>
      </c>
      <c r="K89" s="28">
        <v>0</v>
      </c>
      <c r="L89" s="28">
        <v>0</v>
      </c>
      <c r="M89" s="78"/>
    </row>
    <row r="90" spans="1:13" ht="62.25" customHeight="1" x14ac:dyDescent="0.25">
      <c r="A90" s="76"/>
      <c r="B90" s="79"/>
      <c r="C90" s="74"/>
      <c r="D90" s="74"/>
      <c r="E90" s="68"/>
      <c r="F90" s="40" t="s">
        <v>7</v>
      </c>
      <c r="G90" s="29">
        <f t="shared" si="15"/>
        <v>0</v>
      </c>
      <c r="H90" s="56" t="s">
        <v>71</v>
      </c>
      <c r="I90" s="28">
        <v>0</v>
      </c>
      <c r="J90" s="28">
        <v>0</v>
      </c>
      <c r="K90" s="28">
        <v>0</v>
      </c>
      <c r="L90" s="28">
        <v>0</v>
      </c>
      <c r="M90" s="79"/>
    </row>
    <row r="91" spans="1:13" ht="69" customHeight="1" x14ac:dyDescent="0.25">
      <c r="A91" s="76"/>
      <c r="B91" s="79"/>
      <c r="C91" s="74"/>
      <c r="D91" s="74"/>
      <c r="E91" s="68"/>
      <c r="F91" s="40" t="s">
        <v>69</v>
      </c>
      <c r="G91" s="29">
        <f>SUM(H91:L91)</f>
        <v>46100</v>
      </c>
      <c r="H91" s="30">
        <v>17100</v>
      </c>
      <c r="I91" s="31">
        <v>7000</v>
      </c>
      <c r="J91" s="31">
        <v>7150</v>
      </c>
      <c r="K91" s="31">
        <v>7300</v>
      </c>
      <c r="L91" s="31">
        <v>7550</v>
      </c>
      <c r="M91" s="79"/>
    </row>
    <row r="92" spans="1:13" ht="74.25" customHeight="1" x14ac:dyDescent="0.25">
      <c r="A92" s="77"/>
      <c r="B92" s="80"/>
      <c r="C92" s="74"/>
      <c r="D92" s="74"/>
      <c r="E92" s="68"/>
      <c r="F92" s="40" t="s">
        <v>8</v>
      </c>
      <c r="G92" s="29">
        <f t="shared" si="15"/>
        <v>0</v>
      </c>
      <c r="H92" s="55" t="s">
        <v>11</v>
      </c>
      <c r="I92" s="28">
        <v>0</v>
      </c>
      <c r="J92" s="28">
        <v>0</v>
      </c>
      <c r="K92" s="28">
        <v>0</v>
      </c>
      <c r="L92" s="28">
        <v>0</v>
      </c>
      <c r="M92" s="80"/>
    </row>
    <row r="93" spans="1:13" ht="57" customHeight="1" x14ac:dyDescent="0.25">
      <c r="A93" s="75">
        <v>5</v>
      </c>
      <c r="B93" s="71" t="s">
        <v>30</v>
      </c>
      <c r="C93" s="71" t="s">
        <v>87</v>
      </c>
      <c r="D93" s="74" t="s">
        <v>15</v>
      </c>
      <c r="E93" s="78" t="s">
        <v>33</v>
      </c>
      <c r="F93" s="53" t="s">
        <v>5</v>
      </c>
      <c r="G93" s="29">
        <f t="shared" si="15"/>
        <v>0</v>
      </c>
      <c r="H93" s="56" t="s">
        <v>70</v>
      </c>
      <c r="I93" s="28">
        <v>0</v>
      </c>
      <c r="J93" s="28">
        <v>0</v>
      </c>
      <c r="K93" s="28">
        <v>0</v>
      </c>
      <c r="L93" s="28">
        <v>0</v>
      </c>
      <c r="M93" s="78" t="s">
        <v>19</v>
      </c>
    </row>
    <row r="94" spans="1:13" ht="64.5" customHeight="1" x14ac:dyDescent="0.25">
      <c r="A94" s="76"/>
      <c r="B94" s="97"/>
      <c r="C94" s="97"/>
      <c r="D94" s="74"/>
      <c r="E94" s="79"/>
      <c r="F94" s="53" t="s">
        <v>7</v>
      </c>
      <c r="G94" s="29">
        <f>SUM(H94:L94)</f>
        <v>0</v>
      </c>
      <c r="H94" s="56" t="s">
        <v>71</v>
      </c>
      <c r="I94" s="28">
        <v>0</v>
      </c>
      <c r="J94" s="28">
        <v>0</v>
      </c>
      <c r="K94" s="28">
        <v>0</v>
      </c>
      <c r="L94" s="28">
        <v>0</v>
      </c>
      <c r="M94" s="79"/>
    </row>
    <row r="95" spans="1:13" ht="72" customHeight="1" x14ac:dyDescent="0.25">
      <c r="A95" s="76"/>
      <c r="B95" s="97"/>
      <c r="C95" s="97"/>
      <c r="D95" s="74"/>
      <c r="E95" s="79"/>
      <c r="F95" s="40" t="s">
        <v>69</v>
      </c>
      <c r="G95" s="29">
        <f>SUM(H95:L95)</f>
        <v>35000</v>
      </c>
      <c r="H95" s="30">
        <v>15000</v>
      </c>
      <c r="I95" s="31">
        <v>3800</v>
      </c>
      <c r="J95" s="31">
        <v>5100</v>
      </c>
      <c r="K95" s="31">
        <v>5400</v>
      </c>
      <c r="L95" s="31">
        <v>5700</v>
      </c>
      <c r="M95" s="79"/>
    </row>
    <row r="96" spans="1:13" ht="76.5" customHeight="1" x14ac:dyDescent="0.25">
      <c r="A96" s="76"/>
      <c r="B96" s="97"/>
      <c r="C96" s="72"/>
      <c r="D96" s="74"/>
      <c r="E96" s="80"/>
      <c r="F96" s="53" t="s">
        <v>8</v>
      </c>
      <c r="G96" s="29">
        <f t="shared" ref="G96:G98" si="16">SUM(H96:L96)</f>
        <v>0</v>
      </c>
      <c r="H96" s="55" t="s">
        <v>11</v>
      </c>
      <c r="I96" s="28">
        <v>0</v>
      </c>
      <c r="J96" s="28">
        <v>0</v>
      </c>
      <c r="K96" s="28">
        <v>0</v>
      </c>
      <c r="L96" s="28">
        <v>0</v>
      </c>
      <c r="M96" s="79"/>
    </row>
    <row r="97" spans="1:13" ht="67.5" customHeight="1" x14ac:dyDescent="0.25">
      <c r="A97" s="76"/>
      <c r="B97" s="97"/>
      <c r="C97" s="71" t="s">
        <v>50</v>
      </c>
      <c r="D97" s="71" t="s">
        <v>15</v>
      </c>
      <c r="E97" s="78" t="s">
        <v>51</v>
      </c>
      <c r="F97" s="40" t="s">
        <v>5</v>
      </c>
      <c r="G97" s="29">
        <f t="shared" si="16"/>
        <v>0</v>
      </c>
      <c r="H97" s="56" t="s">
        <v>70</v>
      </c>
      <c r="I97" s="28">
        <v>0</v>
      </c>
      <c r="J97" s="28">
        <v>0</v>
      </c>
      <c r="K97" s="28">
        <v>0</v>
      </c>
      <c r="L97" s="28">
        <v>0</v>
      </c>
      <c r="M97" s="79"/>
    </row>
    <row r="98" spans="1:13" ht="60" customHeight="1" x14ac:dyDescent="0.25">
      <c r="A98" s="76"/>
      <c r="B98" s="97"/>
      <c r="C98" s="97"/>
      <c r="D98" s="97"/>
      <c r="E98" s="79"/>
      <c r="F98" s="40" t="s">
        <v>7</v>
      </c>
      <c r="G98" s="29">
        <f t="shared" si="16"/>
        <v>0</v>
      </c>
      <c r="H98" s="56" t="s">
        <v>71</v>
      </c>
      <c r="I98" s="28">
        <v>0</v>
      </c>
      <c r="J98" s="28">
        <v>0</v>
      </c>
      <c r="K98" s="28">
        <v>0</v>
      </c>
      <c r="L98" s="28">
        <v>0</v>
      </c>
      <c r="M98" s="79"/>
    </row>
    <row r="99" spans="1:13" ht="66" customHeight="1" x14ac:dyDescent="0.25">
      <c r="A99" s="76"/>
      <c r="B99" s="97"/>
      <c r="C99" s="97"/>
      <c r="D99" s="97"/>
      <c r="E99" s="79"/>
      <c r="F99" s="40" t="s">
        <v>69</v>
      </c>
      <c r="G99" s="29">
        <f>SUM(H99:L99)</f>
        <v>41600</v>
      </c>
      <c r="H99" s="30">
        <v>41600</v>
      </c>
      <c r="I99" s="31">
        <v>0</v>
      </c>
      <c r="J99" s="31">
        <v>0</v>
      </c>
      <c r="K99" s="31">
        <v>0</v>
      </c>
      <c r="L99" s="31">
        <v>0</v>
      </c>
      <c r="M99" s="79"/>
    </row>
    <row r="100" spans="1:13" ht="78.75" customHeight="1" x14ac:dyDescent="0.25">
      <c r="A100" s="76"/>
      <c r="B100" s="97"/>
      <c r="C100" s="72"/>
      <c r="D100" s="72"/>
      <c r="E100" s="80"/>
      <c r="F100" s="40" t="s">
        <v>8</v>
      </c>
      <c r="G100" s="29">
        <f t="shared" ref="G100:G104" si="17">SUM(H100:L100)</f>
        <v>0</v>
      </c>
      <c r="H100" s="55" t="s">
        <v>11</v>
      </c>
      <c r="I100" s="31">
        <v>0</v>
      </c>
      <c r="J100" s="31">
        <v>0</v>
      </c>
      <c r="K100" s="31">
        <v>0</v>
      </c>
      <c r="L100" s="31">
        <v>0</v>
      </c>
      <c r="M100" s="79"/>
    </row>
    <row r="101" spans="1:13" ht="57" customHeight="1" x14ac:dyDescent="0.25">
      <c r="A101" s="76"/>
      <c r="B101" s="97"/>
      <c r="C101" s="71" t="s">
        <v>52</v>
      </c>
      <c r="D101" s="71" t="s">
        <v>53</v>
      </c>
      <c r="E101" s="78" t="s">
        <v>51</v>
      </c>
      <c r="F101" s="40" t="s">
        <v>5</v>
      </c>
      <c r="G101" s="29">
        <f t="shared" si="17"/>
        <v>0</v>
      </c>
      <c r="H101" s="56" t="s">
        <v>70</v>
      </c>
      <c r="I101" s="31">
        <v>0</v>
      </c>
      <c r="J101" s="31">
        <v>0</v>
      </c>
      <c r="K101" s="31">
        <v>0</v>
      </c>
      <c r="L101" s="31">
        <v>0</v>
      </c>
      <c r="M101" s="79"/>
    </row>
    <row r="102" spans="1:13" ht="57" customHeight="1" x14ac:dyDescent="0.25">
      <c r="A102" s="76"/>
      <c r="B102" s="97"/>
      <c r="C102" s="97"/>
      <c r="D102" s="97"/>
      <c r="E102" s="79"/>
      <c r="F102" s="40" t="s">
        <v>7</v>
      </c>
      <c r="G102" s="29">
        <f t="shared" si="17"/>
        <v>0</v>
      </c>
      <c r="H102" s="56" t="s">
        <v>71</v>
      </c>
      <c r="I102" s="31">
        <v>0</v>
      </c>
      <c r="J102" s="31">
        <v>0</v>
      </c>
      <c r="K102" s="31">
        <v>0</v>
      </c>
      <c r="L102" s="31">
        <v>0</v>
      </c>
      <c r="M102" s="79"/>
    </row>
    <row r="103" spans="1:13" ht="63.75" customHeight="1" x14ac:dyDescent="0.25">
      <c r="A103" s="76"/>
      <c r="B103" s="97"/>
      <c r="C103" s="97"/>
      <c r="D103" s="97"/>
      <c r="E103" s="79"/>
      <c r="F103" s="40" t="s">
        <v>69</v>
      </c>
      <c r="G103" s="29">
        <f t="shared" si="17"/>
        <v>0</v>
      </c>
      <c r="H103" s="31">
        <v>0</v>
      </c>
      <c r="I103" s="31">
        <v>0</v>
      </c>
      <c r="J103" s="31">
        <v>0</v>
      </c>
      <c r="K103" s="31">
        <v>0</v>
      </c>
      <c r="L103" s="31">
        <v>0</v>
      </c>
      <c r="M103" s="79"/>
    </row>
    <row r="104" spans="1:13" s="20" customFormat="1" ht="54.75" customHeight="1" thickBot="1" x14ac:dyDescent="0.3">
      <c r="A104" s="77"/>
      <c r="B104" s="72"/>
      <c r="C104" s="72"/>
      <c r="D104" s="72"/>
      <c r="E104" s="80"/>
      <c r="F104" s="40" t="s">
        <v>8</v>
      </c>
      <c r="G104" s="29">
        <f t="shared" si="17"/>
        <v>0</v>
      </c>
      <c r="H104" s="57" t="s">
        <v>73</v>
      </c>
      <c r="I104" s="31">
        <v>0</v>
      </c>
      <c r="J104" s="31">
        <v>0</v>
      </c>
      <c r="K104" s="31">
        <v>0</v>
      </c>
      <c r="L104" s="31">
        <v>0</v>
      </c>
      <c r="M104" s="80"/>
    </row>
    <row r="105" spans="1:13" ht="17.25" customHeight="1" x14ac:dyDescent="0.25">
      <c r="A105" s="66">
        <v>7</v>
      </c>
      <c r="B105" s="66"/>
      <c r="C105" s="66"/>
      <c r="D105" s="66"/>
      <c r="E105" s="66"/>
      <c r="F105" s="66"/>
      <c r="G105" s="66"/>
      <c r="H105" s="66"/>
      <c r="I105" s="66"/>
      <c r="J105" s="66"/>
      <c r="K105" s="66"/>
      <c r="L105" s="66"/>
      <c r="M105" s="66"/>
    </row>
    <row r="106" spans="1:13" ht="29.25" x14ac:dyDescent="0.25">
      <c r="A106" s="11"/>
      <c r="B106" s="12"/>
      <c r="C106" s="13"/>
      <c r="D106" s="13"/>
      <c r="E106" s="21"/>
      <c r="F106" s="14"/>
      <c r="G106" s="15"/>
      <c r="H106" s="15"/>
      <c r="I106" s="73" t="s">
        <v>75</v>
      </c>
      <c r="J106" s="73"/>
      <c r="K106" s="73"/>
      <c r="L106" s="73"/>
      <c r="M106" s="73"/>
    </row>
    <row r="107" spans="1:13" ht="27" customHeight="1" x14ac:dyDescent="0.25">
      <c r="A107" s="17">
        <v>1</v>
      </c>
      <c r="B107" s="17">
        <v>2</v>
      </c>
      <c r="C107" s="17">
        <v>3</v>
      </c>
      <c r="D107" s="17">
        <v>4</v>
      </c>
      <c r="E107" s="17">
        <v>5</v>
      </c>
      <c r="F107" s="17">
        <v>6</v>
      </c>
      <c r="G107" s="17">
        <v>7</v>
      </c>
      <c r="H107" s="17">
        <v>8</v>
      </c>
      <c r="I107" s="17">
        <v>9</v>
      </c>
      <c r="J107" s="17">
        <v>10</v>
      </c>
      <c r="K107" s="17">
        <v>11</v>
      </c>
      <c r="L107" s="17">
        <v>12</v>
      </c>
      <c r="M107" s="17">
        <v>13</v>
      </c>
    </row>
    <row r="108" spans="1:13" ht="62.25" customHeight="1" x14ac:dyDescent="0.25">
      <c r="A108" s="75">
        <v>6</v>
      </c>
      <c r="B108" s="71" t="s">
        <v>54</v>
      </c>
      <c r="C108" s="71" t="s">
        <v>55</v>
      </c>
      <c r="D108" s="71" t="s">
        <v>56</v>
      </c>
      <c r="E108" s="78" t="s">
        <v>33</v>
      </c>
      <c r="F108" s="40" t="s">
        <v>5</v>
      </c>
      <c r="G108" s="29">
        <f t="shared" ref="G108:G113" si="18">SUM(H108:L108)</f>
        <v>0</v>
      </c>
      <c r="H108" s="56" t="s">
        <v>70</v>
      </c>
      <c r="I108" s="31">
        <v>0</v>
      </c>
      <c r="J108" s="31">
        <v>0</v>
      </c>
      <c r="K108" s="31">
        <v>0</v>
      </c>
      <c r="L108" s="31">
        <v>0</v>
      </c>
      <c r="M108" s="78" t="s">
        <v>57</v>
      </c>
    </row>
    <row r="109" spans="1:13" ht="62.25" customHeight="1" x14ac:dyDescent="0.25">
      <c r="A109" s="76"/>
      <c r="B109" s="97"/>
      <c r="C109" s="97"/>
      <c r="D109" s="97"/>
      <c r="E109" s="79"/>
      <c r="F109" s="40" t="s">
        <v>7</v>
      </c>
      <c r="G109" s="29">
        <f t="shared" si="18"/>
        <v>0</v>
      </c>
      <c r="H109" s="56" t="s">
        <v>71</v>
      </c>
      <c r="I109" s="31">
        <v>0</v>
      </c>
      <c r="J109" s="31">
        <v>0</v>
      </c>
      <c r="K109" s="31">
        <v>0</v>
      </c>
      <c r="L109" s="31">
        <v>0</v>
      </c>
      <c r="M109" s="79"/>
    </row>
    <row r="110" spans="1:13" ht="69" customHeight="1" x14ac:dyDescent="0.25">
      <c r="A110" s="76"/>
      <c r="B110" s="97"/>
      <c r="C110" s="97"/>
      <c r="D110" s="97"/>
      <c r="E110" s="79"/>
      <c r="F110" s="40" t="s">
        <v>69</v>
      </c>
      <c r="G110" s="29">
        <f t="shared" si="18"/>
        <v>0</v>
      </c>
      <c r="H110" s="31">
        <v>0</v>
      </c>
      <c r="I110" s="31">
        <v>0</v>
      </c>
      <c r="J110" s="31">
        <v>0</v>
      </c>
      <c r="K110" s="31">
        <v>0</v>
      </c>
      <c r="L110" s="31">
        <v>0</v>
      </c>
      <c r="M110" s="79"/>
    </row>
    <row r="111" spans="1:13" ht="81" customHeight="1" x14ac:dyDescent="0.25">
      <c r="A111" s="77"/>
      <c r="B111" s="72"/>
      <c r="C111" s="72"/>
      <c r="D111" s="72"/>
      <c r="E111" s="80"/>
      <c r="F111" s="40" t="s">
        <v>8</v>
      </c>
      <c r="G111" s="29">
        <f t="shared" si="18"/>
        <v>0</v>
      </c>
      <c r="H111" s="55" t="s">
        <v>11</v>
      </c>
      <c r="I111" s="31">
        <v>0</v>
      </c>
      <c r="J111" s="31">
        <v>0</v>
      </c>
      <c r="K111" s="31">
        <v>0</v>
      </c>
      <c r="L111" s="31">
        <v>0</v>
      </c>
      <c r="M111" s="80"/>
    </row>
    <row r="112" spans="1:13" ht="62.25" customHeight="1" x14ac:dyDescent="0.25">
      <c r="A112" s="75">
        <v>7</v>
      </c>
      <c r="B112" s="71" t="s">
        <v>58</v>
      </c>
      <c r="C112" s="71" t="s">
        <v>59</v>
      </c>
      <c r="D112" s="71" t="s">
        <v>14</v>
      </c>
      <c r="E112" s="78" t="s">
        <v>51</v>
      </c>
      <c r="F112" s="40" t="s">
        <v>5</v>
      </c>
      <c r="G112" s="29">
        <f t="shared" si="18"/>
        <v>0</v>
      </c>
      <c r="H112" s="56" t="s">
        <v>70</v>
      </c>
      <c r="I112" s="31">
        <v>0</v>
      </c>
      <c r="J112" s="31">
        <v>0</v>
      </c>
      <c r="K112" s="31">
        <v>0</v>
      </c>
      <c r="L112" s="31">
        <v>0</v>
      </c>
      <c r="M112" s="78" t="s">
        <v>60</v>
      </c>
    </row>
    <row r="113" spans="1:13" ht="62.25" customHeight="1" x14ac:dyDescent="0.25">
      <c r="A113" s="76"/>
      <c r="B113" s="97"/>
      <c r="C113" s="97"/>
      <c r="D113" s="97"/>
      <c r="E113" s="79"/>
      <c r="F113" s="40" t="s">
        <v>7</v>
      </c>
      <c r="G113" s="29">
        <f t="shared" si="18"/>
        <v>0</v>
      </c>
      <c r="H113" s="56" t="s">
        <v>71</v>
      </c>
      <c r="I113" s="31">
        <v>0</v>
      </c>
      <c r="J113" s="31">
        <v>0</v>
      </c>
      <c r="K113" s="31">
        <v>0</v>
      </c>
      <c r="L113" s="31">
        <v>0</v>
      </c>
      <c r="M113" s="79"/>
    </row>
    <row r="114" spans="1:13" ht="68.25" customHeight="1" x14ac:dyDescent="0.25">
      <c r="A114" s="76"/>
      <c r="B114" s="97"/>
      <c r="C114" s="97"/>
      <c r="D114" s="97"/>
      <c r="E114" s="79"/>
      <c r="F114" s="40" t="s">
        <v>20</v>
      </c>
      <c r="G114" s="29">
        <f>SUM(H114:L114)</f>
        <v>26300</v>
      </c>
      <c r="H114" s="30">
        <v>26300</v>
      </c>
      <c r="I114" s="31">
        <v>0</v>
      </c>
      <c r="J114" s="31">
        <v>0</v>
      </c>
      <c r="K114" s="31">
        <v>0</v>
      </c>
      <c r="L114" s="31">
        <v>0</v>
      </c>
      <c r="M114" s="79"/>
    </row>
    <row r="115" spans="1:13" ht="77.25" customHeight="1" x14ac:dyDescent="0.25">
      <c r="A115" s="77"/>
      <c r="B115" s="72"/>
      <c r="C115" s="72"/>
      <c r="D115" s="72"/>
      <c r="E115" s="80"/>
      <c r="F115" s="40" t="s">
        <v>8</v>
      </c>
      <c r="G115" s="29">
        <f t="shared" ref="G115:G122" si="19">SUM(H115:L115)</f>
        <v>0</v>
      </c>
      <c r="H115" s="55" t="s">
        <v>11</v>
      </c>
      <c r="I115" s="31">
        <v>0</v>
      </c>
      <c r="J115" s="31">
        <v>0</v>
      </c>
      <c r="K115" s="31">
        <v>0</v>
      </c>
      <c r="L115" s="31">
        <v>0</v>
      </c>
      <c r="M115" s="80"/>
    </row>
    <row r="116" spans="1:13" ht="62.25" customHeight="1" x14ac:dyDescent="0.25">
      <c r="A116" s="59">
        <v>8</v>
      </c>
      <c r="B116" s="37" t="s">
        <v>61</v>
      </c>
      <c r="C116" s="96" t="s">
        <v>62</v>
      </c>
      <c r="D116" s="96" t="s">
        <v>63</v>
      </c>
      <c r="E116" s="68" t="s">
        <v>35</v>
      </c>
      <c r="F116" s="34" t="s">
        <v>5</v>
      </c>
      <c r="G116" s="29">
        <f t="shared" si="19"/>
        <v>0</v>
      </c>
      <c r="H116" s="56" t="s">
        <v>70</v>
      </c>
      <c r="I116" s="31">
        <v>0</v>
      </c>
      <c r="J116" s="31">
        <v>0</v>
      </c>
      <c r="K116" s="31">
        <v>0</v>
      </c>
      <c r="L116" s="31">
        <v>0</v>
      </c>
      <c r="M116" s="37" t="s">
        <v>24</v>
      </c>
    </row>
    <row r="117" spans="1:13" ht="60.75" customHeight="1" x14ac:dyDescent="0.25">
      <c r="A117" s="60"/>
      <c r="B117" s="38"/>
      <c r="C117" s="96"/>
      <c r="D117" s="96"/>
      <c r="E117" s="68"/>
      <c r="F117" s="34" t="s">
        <v>7</v>
      </c>
      <c r="G117" s="29">
        <f t="shared" si="19"/>
        <v>0</v>
      </c>
      <c r="H117" s="56" t="s">
        <v>71</v>
      </c>
      <c r="I117" s="31">
        <v>0</v>
      </c>
      <c r="J117" s="31">
        <v>0</v>
      </c>
      <c r="K117" s="31">
        <v>0</v>
      </c>
      <c r="L117" s="31">
        <v>0</v>
      </c>
      <c r="M117" s="38"/>
    </row>
    <row r="118" spans="1:13" ht="63.75" customHeight="1" x14ac:dyDescent="0.25">
      <c r="A118" s="60"/>
      <c r="B118" s="38"/>
      <c r="C118" s="96"/>
      <c r="D118" s="96"/>
      <c r="E118" s="68"/>
      <c r="F118" s="40" t="s">
        <v>69</v>
      </c>
      <c r="G118" s="29">
        <f t="shared" si="19"/>
        <v>75977.7</v>
      </c>
      <c r="H118" s="30">
        <v>75977.7</v>
      </c>
      <c r="I118" s="31">
        <v>0</v>
      </c>
      <c r="J118" s="31">
        <v>0</v>
      </c>
      <c r="K118" s="31">
        <v>0</v>
      </c>
      <c r="L118" s="31">
        <v>0</v>
      </c>
      <c r="M118" s="38"/>
    </row>
    <row r="119" spans="1:13" s="20" customFormat="1" ht="76.5" customHeight="1" thickBot="1" x14ac:dyDescent="0.3">
      <c r="A119" s="60"/>
      <c r="B119" s="38"/>
      <c r="C119" s="96"/>
      <c r="D119" s="96"/>
      <c r="E119" s="68"/>
      <c r="F119" s="34" t="s">
        <v>8</v>
      </c>
      <c r="G119" s="29">
        <f t="shared" si="19"/>
        <v>0</v>
      </c>
      <c r="H119" s="55" t="s">
        <v>11</v>
      </c>
      <c r="I119" s="31">
        <v>0</v>
      </c>
      <c r="J119" s="31">
        <v>0</v>
      </c>
      <c r="K119" s="31">
        <v>0</v>
      </c>
      <c r="L119" s="31">
        <v>0</v>
      </c>
      <c r="M119" s="38"/>
    </row>
    <row r="120" spans="1:13" ht="59.25" customHeight="1" x14ac:dyDescent="0.25">
      <c r="A120" s="60"/>
      <c r="B120" s="63"/>
      <c r="C120" s="96" t="s">
        <v>88</v>
      </c>
      <c r="D120" s="96" t="s">
        <v>56</v>
      </c>
      <c r="E120" s="68" t="s">
        <v>35</v>
      </c>
      <c r="F120" s="62" t="s">
        <v>5</v>
      </c>
      <c r="G120" s="29">
        <f t="shared" si="19"/>
        <v>0</v>
      </c>
      <c r="H120" s="56" t="s">
        <v>70</v>
      </c>
      <c r="I120" s="31">
        <v>0</v>
      </c>
      <c r="J120" s="31">
        <v>0</v>
      </c>
      <c r="K120" s="31">
        <v>0</v>
      </c>
      <c r="L120" s="31">
        <v>0</v>
      </c>
      <c r="M120" s="63"/>
    </row>
    <row r="121" spans="1:13" ht="64.5" customHeight="1" x14ac:dyDescent="0.25">
      <c r="A121" s="60"/>
      <c r="B121" s="63"/>
      <c r="C121" s="96"/>
      <c r="D121" s="96"/>
      <c r="E121" s="68"/>
      <c r="F121" s="62" t="s">
        <v>7</v>
      </c>
      <c r="G121" s="29">
        <f t="shared" si="19"/>
        <v>0</v>
      </c>
      <c r="H121" s="56" t="s">
        <v>71</v>
      </c>
      <c r="I121" s="31">
        <v>0</v>
      </c>
      <c r="J121" s="31">
        <v>0</v>
      </c>
      <c r="K121" s="31">
        <v>0</v>
      </c>
      <c r="L121" s="31">
        <v>0</v>
      </c>
      <c r="M121" s="63"/>
    </row>
    <row r="122" spans="1:13" ht="74.25" customHeight="1" x14ac:dyDescent="0.25">
      <c r="A122" s="60"/>
      <c r="B122" s="63"/>
      <c r="C122" s="96"/>
      <c r="D122" s="96"/>
      <c r="E122" s="68"/>
      <c r="F122" s="61" t="s">
        <v>69</v>
      </c>
      <c r="G122" s="29">
        <f t="shared" si="19"/>
        <v>25600</v>
      </c>
      <c r="H122" s="30">
        <v>25600</v>
      </c>
      <c r="I122" s="31">
        <v>0</v>
      </c>
      <c r="J122" s="31">
        <v>0</v>
      </c>
      <c r="K122" s="31">
        <v>0</v>
      </c>
      <c r="L122" s="31">
        <v>0</v>
      </c>
      <c r="M122" s="63"/>
    </row>
    <row r="123" spans="1:13" s="20" customFormat="1" ht="80.25" customHeight="1" thickBot="1" x14ac:dyDescent="0.3">
      <c r="A123" s="35"/>
      <c r="B123" s="64"/>
      <c r="C123" s="96"/>
      <c r="D123" s="96"/>
      <c r="E123" s="68"/>
      <c r="F123" s="62" t="s">
        <v>8</v>
      </c>
      <c r="G123" s="29">
        <f>SUM(H123:L123)</f>
        <v>0</v>
      </c>
      <c r="H123" s="55" t="s">
        <v>11</v>
      </c>
      <c r="I123" s="31">
        <v>0</v>
      </c>
      <c r="J123" s="31">
        <v>0</v>
      </c>
      <c r="K123" s="31">
        <v>0</v>
      </c>
      <c r="L123" s="31">
        <v>0</v>
      </c>
      <c r="M123" s="64"/>
    </row>
    <row r="124" spans="1:13" ht="25.5" customHeight="1" x14ac:dyDescent="0.25">
      <c r="A124" s="66">
        <v>8</v>
      </c>
      <c r="B124" s="66"/>
      <c r="C124" s="66"/>
      <c r="D124" s="66"/>
      <c r="E124" s="66"/>
      <c r="F124" s="66"/>
      <c r="G124" s="66"/>
      <c r="H124" s="66"/>
      <c r="I124" s="66"/>
      <c r="J124" s="66"/>
      <c r="K124" s="66"/>
      <c r="L124" s="66"/>
      <c r="M124" s="66"/>
    </row>
    <row r="125" spans="1:13" ht="33" customHeight="1" x14ac:dyDescent="0.25">
      <c r="A125" s="11"/>
      <c r="B125" s="12"/>
      <c r="C125" s="13"/>
      <c r="D125" s="13"/>
      <c r="E125" s="21"/>
      <c r="F125" s="14"/>
      <c r="G125" s="15"/>
      <c r="H125" s="15"/>
      <c r="I125" s="73" t="s">
        <v>75</v>
      </c>
      <c r="J125" s="73"/>
      <c r="K125" s="73"/>
      <c r="L125" s="73"/>
      <c r="M125" s="73"/>
    </row>
    <row r="126" spans="1:13" ht="20.25" customHeight="1" x14ac:dyDescent="0.25">
      <c r="A126" s="17">
        <v>1</v>
      </c>
      <c r="B126" s="17">
        <v>2</v>
      </c>
      <c r="C126" s="17">
        <v>3</v>
      </c>
      <c r="D126" s="17">
        <v>4</v>
      </c>
      <c r="E126" s="17">
        <v>5</v>
      </c>
      <c r="F126" s="17">
        <v>6</v>
      </c>
      <c r="G126" s="17">
        <v>7</v>
      </c>
      <c r="H126" s="17">
        <v>8</v>
      </c>
      <c r="I126" s="17">
        <v>9</v>
      </c>
      <c r="J126" s="17">
        <v>10</v>
      </c>
      <c r="K126" s="17">
        <v>11</v>
      </c>
      <c r="L126" s="17">
        <v>12</v>
      </c>
      <c r="M126" s="17">
        <v>13</v>
      </c>
    </row>
    <row r="127" spans="1:13" ht="64.5" customHeight="1" x14ac:dyDescent="0.25">
      <c r="A127" s="93"/>
      <c r="B127" s="87"/>
      <c r="C127" s="90" t="s">
        <v>64</v>
      </c>
      <c r="D127" s="90" t="s">
        <v>63</v>
      </c>
      <c r="E127" s="78" t="s">
        <v>35</v>
      </c>
      <c r="F127" s="34" t="s">
        <v>5</v>
      </c>
      <c r="G127" s="29">
        <f t="shared" ref="G127:G136" si="20">SUM(H127:L127)</f>
        <v>0</v>
      </c>
      <c r="H127" s="56" t="s">
        <v>70</v>
      </c>
      <c r="I127" s="31">
        <v>0</v>
      </c>
      <c r="J127" s="31">
        <v>0</v>
      </c>
      <c r="K127" s="31">
        <v>0</v>
      </c>
      <c r="L127" s="31">
        <v>0</v>
      </c>
      <c r="M127" s="87"/>
    </row>
    <row r="128" spans="1:13" ht="61.5" customHeight="1" x14ac:dyDescent="0.25">
      <c r="A128" s="94"/>
      <c r="B128" s="88"/>
      <c r="C128" s="91"/>
      <c r="D128" s="91"/>
      <c r="E128" s="79"/>
      <c r="F128" s="34" t="s">
        <v>7</v>
      </c>
      <c r="G128" s="29">
        <f t="shared" si="20"/>
        <v>0</v>
      </c>
      <c r="H128" s="56" t="s">
        <v>71</v>
      </c>
      <c r="I128" s="31">
        <v>0</v>
      </c>
      <c r="J128" s="31">
        <v>0</v>
      </c>
      <c r="K128" s="31">
        <v>0</v>
      </c>
      <c r="L128" s="31">
        <v>0</v>
      </c>
      <c r="M128" s="88"/>
    </row>
    <row r="129" spans="1:15" ht="71.25" customHeight="1" x14ac:dyDescent="0.25">
      <c r="A129" s="94"/>
      <c r="B129" s="88"/>
      <c r="C129" s="91"/>
      <c r="D129" s="91"/>
      <c r="E129" s="79"/>
      <c r="F129" s="40" t="s">
        <v>69</v>
      </c>
      <c r="G129" s="29">
        <f t="shared" si="20"/>
        <v>179832.5</v>
      </c>
      <c r="H129" s="30">
        <v>173432.5</v>
      </c>
      <c r="I129" s="31">
        <v>6400</v>
      </c>
      <c r="J129" s="31">
        <v>0</v>
      </c>
      <c r="K129" s="31">
        <v>0</v>
      </c>
      <c r="L129" s="31">
        <v>0</v>
      </c>
      <c r="M129" s="88"/>
    </row>
    <row r="130" spans="1:15" s="20" customFormat="1" ht="81" customHeight="1" thickBot="1" x14ac:dyDescent="0.3">
      <c r="A130" s="94"/>
      <c r="B130" s="88"/>
      <c r="C130" s="92"/>
      <c r="D130" s="92"/>
      <c r="E130" s="80"/>
      <c r="F130" s="34" t="s">
        <v>8</v>
      </c>
      <c r="G130" s="29">
        <f t="shared" si="20"/>
        <v>0</v>
      </c>
      <c r="H130" s="55" t="s">
        <v>11</v>
      </c>
      <c r="I130" s="31">
        <v>0</v>
      </c>
      <c r="J130" s="31">
        <v>0</v>
      </c>
      <c r="K130" s="31">
        <v>0</v>
      </c>
      <c r="L130" s="31">
        <v>0</v>
      </c>
      <c r="M130" s="88"/>
    </row>
    <row r="131" spans="1:15" ht="74.25" customHeight="1" x14ac:dyDescent="0.25">
      <c r="A131" s="94"/>
      <c r="B131" s="88"/>
      <c r="C131" s="90" t="s">
        <v>65</v>
      </c>
      <c r="D131" s="90" t="s">
        <v>66</v>
      </c>
      <c r="E131" s="78" t="s">
        <v>35</v>
      </c>
      <c r="F131" s="34" t="s">
        <v>5</v>
      </c>
      <c r="G131" s="29">
        <f t="shared" si="20"/>
        <v>0</v>
      </c>
      <c r="H131" s="56" t="s">
        <v>70</v>
      </c>
      <c r="I131" s="31">
        <v>0</v>
      </c>
      <c r="J131" s="31">
        <v>0</v>
      </c>
      <c r="K131" s="31">
        <v>0</v>
      </c>
      <c r="L131" s="31">
        <v>0</v>
      </c>
      <c r="M131" s="88"/>
    </row>
    <row r="132" spans="1:15" ht="64.5" customHeight="1" x14ac:dyDescent="0.25">
      <c r="A132" s="94"/>
      <c r="B132" s="88"/>
      <c r="C132" s="91"/>
      <c r="D132" s="91"/>
      <c r="E132" s="79"/>
      <c r="F132" s="34" t="s">
        <v>7</v>
      </c>
      <c r="G132" s="29">
        <f t="shared" si="20"/>
        <v>0</v>
      </c>
      <c r="H132" s="56" t="s">
        <v>71</v>
      </c>
      <c r="I132" s="31">
        <v>0</v>
      </c>
      <c r="J132" s="31">
        <v>0</v>
      </c>
      <c r="K132" s="31">
        <v>0</v>
      </c>
      <c r="L132" s="31">
        <v>0</v>
      </c>
      <c r="M132" s="88"/>
    </row>
    <row r="133" spans="1:15" s="47" customFormat="1" ht="76.5" customHeight="1" x14ac:dyDescent="0.25">
      <c r="A133" s="94"/>
      <c r="B133" s="88"/>
      <c r="C133" s="91"/>
      <c r="D133" s="91"/>
      <c r="E133" s="79"/>
      <c r="F133" s="40" t="s">
        <v>69</v>
      </c>
      <c r="G133" s="29">
        <f t="shared" si="20"/>
        <v>62685.2</v>
      </c>
      <c r="H133" s="30">
        <v>49700</v>
      </c>
      <c r="I133" s="31">
        <v>12985.2</v>
      </c>
      <c r="J133" s="31">
        <v>0</v>
      </c>
      <c r="K133" s="31">
        <v>0</v>
      </c>
      <c r="L133" s="31">
        <v>0</v>
      </c>
      <c r="M133" s="88"/>
    </row>
    <row r="134" spans="1:15" s="20" customFormat="1" ht="82.5" customHeight="1" thickBot="1" x14ac:dyDescent="0.3">
      <c r="A134" s="94"/>
      <c r="B134" s="88"/>
      <c r="C134" s="39"/>
      <c r="D134" s="39"/>
      <c r="E134" s="41"/>
      <c r="F134" s="54" t="s">
        <v>8</v>
      </c>
      <c r="G134" s="29">
        <f t="shared" si="20"/>
        <v>0</v>
      </c>
      <c r="H134" s="55" t="s">
        <v>11</v>
      </c>
      <c r="I134" s="31">
        <v>0</v>
      </c>
      <c r="J134" s="31">
        <v>0</v>
      </c>
      <c r="K134" s="31">
        <v>0</v>
      </c>
      <c r="L134" s="31">
        <v>0</v>
      </c>
      <c r="M134" s="88"/>
    </row>
    <row r="135" spans="1:15" ht="57" customHeight="1" x14ac:dyDescent="0.25">
      <c r="A135" s="94"/>
      <c r="B135" s="88"/>
      <c r="C135" s="90" t="s">
        <v>67</v>
      </c>
      <c r="D135" s="90" t="s">
        <v>15</v>
      </c>
      <c r="E135" s="78" t="s">
        <v>35</v>
      </c>
      <c r="F135" s="34" t="s">
        <v>5</v>
      </c>
      <c r="G135" s="29">
        <f t="shared" si="20"/>
        <v>0</v>
      </c>
      <c r="H135" s="56" t="s">
        <v>70</v>
      </c>
      <c r="I135" s="31">
        <v>0</v>
      </c>
      <c r="J135" s="31">
        <v>0</v>
      </c>
      <c r="K135" s="31">
        <v>0</v>
      </c>
      <c r="L135" s="31">
        <v>0</v>
      </c>
      <c r="M135" s="88"/>
    </row>
    <row r="136" spans="1:15" ht="70.5" customHeight="1" x14ac:dyDescent="0.25">
      <c r="A136" s="94"/>
      <c r="B136" s="88"/>
      <c r="C136" s="91"/>
      <c r="D136" s="91"/>
      <c r="E136" s="79"/>
      <c r="F136" s="34" t="s">
        <v>7</v>
      </c>
      <c r="G136" s="29">
        <f t="shared" si="20"/>
        <v>0</v>
      </c>
      <c r="H136" s="56" t="s">
        <v>71</v>
      </c>
      <c r="I136" s="31">
        <v>0</v>
      </c>
      <c r="J136" s="31">
        <v>0</v>
      </c>
      <c r="K136" s="31">
        <v>0</v>
      </c>
      <c r="L136" s="31">
        <v>0</v>
      </c>
      <c r="M136" s="88"/>
    </row>
    <row r="137" spans="1:15" ht="69.75" customHeight="1" x14ac:dyDescent="0.25">
      <c r="A137" s="94"/>
      <c r="B137" s="88"/>
      <c r="C137" s="91"/>
      <c r="D137" s="91"/>
      <c r="E137" s="79"/>
      <c r="F137" s="40" t="s">
        <v>69</v>
      </c>
      <c r="G137" s="29">
        <f>SUM(H137:L137)</f>
        <v>3427</v>
      </c>
      <c r="H137" s="30">
        <v>567</v>
      </c>
      <c r="I137" s="31">
        <v>650</v>
      </c>
      <c r="J137" s="31">
        <v>700</v>
      </c>
      <c r="K137" s="31">
        <v>750</v>
      </c>
      <c r="L137" s="31">
        <v>760</v>
      </c>
      <c r="M137" s="88"/>
    </row>
    <row r="138" spans="1:15" s="20" customFormat="1" ht="51.75" customHeight="1" thickBot="1" x14ac:dyDescent="0.3">
      <c r="A138" s="95"/>
      <c r="B138" s="89"/>
      <c r="C138" s="92"/>
      <c r="D138" s="92"/>
      <c r="E138" s="80"/>
      <c r="F138" s="34" t="s">
        <v>8</v>
      </c>
      <c r="G138" s="29">
        <f>SUM(H138:L138)</f>
        <v>0</v>
      </c>
      <c r="H138" s="31">
        <v>0</v>
      </c>
      <c r="I138" s="31">
        <v>0</v>
      </c>
      <c r="J138" s="31">
        <v>0</v>
      </c>
      <c r="K138" s="31">
        <v>0</v>
      </c>
      <c r="L138" s="31">
        <v>0</v>
      </c>
      <c r="M138" s="89"/>
      <c r="N138"/>
      <c r="O138"/>
    </row>
    <row r="139" spans="1:15" ht="42.75" customHeight="1" x14ac:dyDescent="0.35">
      <c r="B139" s="22"/>
      <c r="C139" s="22"/>
      <c r="D139" s="25"/>
      <c r="E139" s="3"/>
      <c r="F139" s="4"/>
      <c r="G139" s="3"/>
      <c r="H139" s="3"/>
      <c r="I139" s="24"/>
      <c r="J139" s="24"/>
      <c r="K139" s="24"/>
      <c r="L139" s="24"/>
      <c r="M139" s="5"/>
    </row>
    <row r="140" spans="1:15" ht="2.25" hidden="1" customHeight="1" x14ac:dyDescent="0.35">
      <c r="B140" s="22"/>
      <c r="C140" s="22"/>
      <c r="D140" s="25"/>
      <c r="E140" s="3"/>
      <c r="F140" s="4"/>
      <c r="G140" s="3"/>
      <c r="H140" s="3"/>
      <c r="I140" s="24"/>
      <c r="J140" s="24"/>
      <c r="K140" s="24"/>
      <c r="L140" s="24"/>
      <c r="M140" s="5"/>
    </row>
    <row r="141" spans="1:15" ht="124.5" customHeight="1" x14ac:dyDescent="0.55000000000000004">
      <c r="B141" s="32" t="s">
        <v>26</v>
      </c>
      <c r="C141" s="33"/>
      <c r="D141" s="33"/>
      <c r="E141" s="33"/>
      <c r="F141" s="33"/>
      <c r="G141" s="33"/>
      <c r="H141" s="33"/>
    </row>
    <row r="142" spans="1:15" ht="102.75" customHeight="1" x14ac:dyDescent="0.35">
      <c r="B142" s="22"/>
      <c r="C142" s="22"/>
      <c r="D142" s="22"/>
      <c r="E142" s="3"/>
      <c r="F142" s="4"/>
      <c r="G142" s="3"/>
      <c r="H142" s="3"/>
      <c r="I142" s="24"/>
      <c r="J142" s="24"/>
      <c r="K142" s="24"/>
      <c r="L142" s="24"/>
      <c r="M142" s="5"/>
    </row>
    <row r="143" spans="1:15" ht="50.25" customHeight="1" x14ac:dyDescent="0.25">
      <c r="A143" s="108"/>
      <c r="B143" s="108"/>
      <c r="C143" s="108"/>
      <c r="D143" s="108"/>
      <c r="E143" s="108"/>
      <c r="F143" s="108"/>
      <c r="G143" s="108"/>
      <c r="H143" s="108"/>
      <c r="I143" s="108"/>
      <c r="J143" s="108"/>
      <c r="K143" s="108"/>
      <c r="L143" s="108"/>
      <c r="M143" s="108"/>
    </row>
    <row r="144" spans="1:15" ht="48" customHeight="1" x14ac:dyDescent="0.35">
      <c r="B144" s="22"/>
      <c r="C144" s="22"/>
      <c r="D144" s="22"/>
      <c r="E144" s="3"/>
      <c r="F144" s="4"/>
      <c r="G144" s="3"/>
      <c r="H144" s="3"/>
      <c r="I144" s="23"/>
      <c r="J144" s="23"/>
      <c r="K144" s="23"/>
      <c r="L144" s="23"/>
      <c r="M144" s="5"/>
    </row>
    <row r="145" spans="2:13" ht="44.25" customHeight="1" x14ac:dyDescent="0.25">
      <c r="B145" s="6"/>
      <c r="C145" s="6"/>
      <c r="D145" s="6"/>
      <c r="E145" s="6"/>
      <c r="F145" s="7"/>
      <c r="G145" s="6"/>
      <c r="H145" s="6"/>
      <c r="I145" s="8"/>
      <c r="J145" s="8"/>
      <c r="K145" s="8"/>
      <c r="L145" s="8"/>
      <c r="M145" s="9"/>
    </row>
    <row r="146" spans="2:13" ht="99.75" customHeight="1" x14ac:dyDescent="0.25"/>
    <row r="147" spans="2:13" ht="48.75" customHeight="1" x14ac:dyDescent="0.25"/>
    <row r="148" spans="2:13" ht="48" customHeight="1" x14ac:dyDescent="0.25"/>
    <row r="149" spans="2:13" ht="54" customHeight="1" x14ac:dyDescent="0.25"/>
  </sheetData>
  <mergeCells count="154">
    <mergeCell ref="I1:M1"/>
    <mergeCell ref="A143:M143"/>
    <mergeCell ref="A2:M2"/>
    <mergeCell ref="A3:A5"/>
    <mergeCell ref="B3:B5"/>
    <mergeCell ref="C3:C5"/>
    <mergeCell ref="D3:D5"/>
    <mergeCell ref="E3:E5"/>
    <mergeCell ref="F3:F5"/>
    <mergeCell ref="G3:L3"/>
    <mergeCell ref="M3:M5"/>
    <mergeCell ref="G4:G5"/>
    <mergeCell ref="I4:I5"/>
    <mergeCell ref="J4:J5"/>
    <mergeCell ref="K4:K5"/>
    <mergeCell ref="L4:L5"/>
    <mergeCell ref="H4:H5"/>
    <mergeCell ref="A8:A19"/>
    <mergeCell ref="B8:B19"/>
    <mergeCell ref="C8:C11"/>
    <mergeCell ref="D8:D11"/>
    <mergeCell ref="E8:E11"/>
    <mergeCell ref="M8:M19"/>
    <mergeCell ref="C12:C15"/>
    <mergeCell ref="D12:D15"/>
    <mergeCell ref="E12:E15"/>
    <mergeCell ref="C16:C19"/>
    <mergeCell ref="D16:D19"/>
    <mergeCell ref="E16:E19"/>
    <mergeCell ref="I21:M21"/>
    <mergeCell ref="C27:C30"/>
    <mergeCell ref="D27:D30"/>
    <mergeCell ref="E27:E30"/>
    <mergeCell ref="C23:C26"/>
    <mergeCell ref="M23:M30"/>
    <mergeCell ref="A20:M20"/>
    <mergeCell ref="A23:A30"/>
    <mergeCell ref="B23:B30"/>
    <mergeCell ref="D23:D26"/>
    <mergeCell ref="E23:E26"/>
    <mergeCell ref="C31:C34"/>
    <mergeCell ref="D31:D34"/>
    <mergeCell ref="E31:E34"/>
    <mergeCell ref="C35:C38"/>
    <mergeCell ref="D35:D38"/>
    <mergeCell ref="E35:E38"/>
    <mergeCell ref="A31:A38"/>
    <mergeCell ref="B31:B38"/>
    <mergeCell ref="M31:M38"/>
    <mergeCell ref="I40:M40"/>
    <mergeCell ref="C46:C49"/>
    <mergeCell ref="D46:D49"/>
    <mergeCell ref="E46:E49"/>
    <mergeCell ref="C50:C52"/>
    <mergeCell ref="D50:D52"/>
    <mergeCell ref="E50:E52"/>
    <mergeCell ref="C42:C45"/>
    <mergeCell ref="D42:D45"/>
    <mergeCell ref="E42:E45"/>
    <mergeCell ref="A39:M39"/>
    <mergeCell ref="E89:E92"/>
    <mergeCell ref="A76:A85"/>
    <mergeCell ref="I68:M68"/>
    <mergeCell ref="C72:C75"/>
    <mergeCell ref="D72:D75"/>
    <mergeCell ref="E72:E75"/>
    <mergeCell ref="A65:A66"/>
    <mergeCell ref="B65:B66"/>
    <mergeCell ref="C65:C66"/>
    <mergeCell ref="D65:D66"/>
    <mergeCell ref="E65:E66"/>
    <mergeCell ref="M65:M66"/>
    <mergeCell ref="B76:B85"/>
    <mergeCell ref="M76:M85"/>
    <mergeCell ref="A70:A75"/>
    <mergeCell ref="B70:B75"/>
    <mergeCell ref="M70:M75"/>
    <mergeCell ref="A89:A92"/>
    <mergeCell ref="B89:B92"/>
    <mergeCell ref="M89:M92"/>
    <mergeCell ref="C89:C92"/>
    <mergeCell ref="D89:D92"/>
    <mergeCell ref="A67:M67"/>
    <mergeCell ref="A86:M86"/>
    <mergeCell ref="A93:A104"/>
    <mergeCell ref="B93:B104"/>
    <mergeCell ref="C93:C96"/>
    <mergeCell ref="D93:D96"/>
    <mergeCell ref="E93:E96"/>
    <mergeCell ref="M93:M104"/>
    <mergeCell ref="C97:C100"/>
    <mergeCell ref="D97:D100"/>
    <mergeCell ref="E97:E100"/>
    <mergeCell ref="C101:C104"/>
    <mergeCell ref="D101:D104"/>
    <mergeCell ref="E101:E104"/>
    <mergeCell ref="C112:C115"/>
    <mergeCell ref="D112:D115"/>
    <mergeCell ref="E112:E115"/>
    <mergeCell ref="M112:M115"/>
    <mergeCell ref="A108:A111"/>
    <mergeCell ref="B108:B111"/>
    <mergeCell ref="C108:C111"/>
    <mergeCell ref="D108:D111"/>
    <mergeCell ref="E108:E111"/>
    <mergeCell ref="M108:M111"/>
    <mergeCell ref="E61:E64"/>
    <mergeCell ref="A53:M53"/>
    <mergeCell ref="I125:M125"/>
    <mergeCell ref="C135:C138"/>
    <mergeCell ref="D135:D138"/>
    <mergeCell ref="E135:E138"/>
    <mergeCell ref="B127:B138"/>
    <mergeCell ref="A127:A138"/>
    <mergeCell ref="M127:M138"/>
    <mergeCell ref="C116:C119"/>
    <mergeCell ref="D116:D119"/>
    <mergeCell ref="E116:E119"/>
    <mergeCell ref="C120:C123"/>
    <mergeCell ref="D120:D123"/>
    <mergeCell ref="E120:E123"/>
    <mergeCell ref="C127:C130"/>
    <mergeCell ref="D127:D130"/>
    <mergeCell ref="E127:E130"/>
    <mergeCell ref="C131:C133"/>
    <mergeCell ref="D131:D133"/>
    <mergeCell ref="E131:E133"/>
    <mergeCell ref="I106:M106"/>
    <mergeCell ref="A112:A115"/>
    <mergeCell ref="B112:B115"/>
    <mergeCell ref="A105:M105"/>
    <mergeCell ref="A124:M124"/>
    <mergeCell ref="A42:A52"/>
    <mergeCell ref="B42:B52"/>
    <mergeCell ref="M42:M52"/>
    <mergeCell ref="C70:C71"/>
    <mergeCell ref="D70:D71"/>
    <mergeCell ref="E70:E71"/>
    <mergeCell ref="I87:M87"/>
    <mergeCell ref="C76:C79"/>
    <mergeCell ref="D76:D79"/>
    <mergeCell ref="E76:E79"/>
    <mergeCell ref="C80:C85"/>
    <mergeCell ref="D80:D85"/>
    <mergeCell ref="E80:E85"/>
    <mergeCell ref="I54:M54"/>
    <mergeCell ref="A56:A64"/>
    <mergeCell ref="B56:B64"/>
    <mergeCell ref="M56:M64"/>
    <mergeCell ref="C57:C60"/>
    <mergeCell ref="D57:D60"/>
    <mergeCell ref="E57:E60"/>
    <mergeCell ref="C61:C64"/>
    <mergeCell ref="D61:D64"/>
  </mergeCells>
  <pageMargins left="0.51181102362204722" right="0.39370078740157483" top="0.35433070866141736" bottom="0.27559055118110237" header="0.27559055118110237" footer="0.23622047244094491"/>
  <pageSetup paperSize="9" scale="47" fitToHeight="9" orientation="landscape" r:id="rId1"/>
  <rowBreaks count="7" manualBreakCount="7">
    <brk id="19" max="12" man="1"/>
    <brk id="38" max="12" man="1"/>
    <brk id="52" max="12" man="1"/>
    <brk id="66" max="12" man="1"/>
    <brk id="85" max="12" man="1"/>
    <brk id="104" max="12" man="1"/>
    <brk id="123"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1</vt:i4>
      </vt:variant>
    </vt:vector>
  </HeadingPairs>
  <TitlesOfParts>
    <vt:vector size="4" baseType="lpstr">
      <vt:lpstr>Лист1</vt:lpstr>
      <vt:lpstr>Лист2</vt:lpstr>
      <vt:lpstr>Лист3</vt:lpstr>
      <vt:lpstr>Лист1!Область_друку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2025-09-23T13:20:23Z</dcterms:modified>
</cp:coreProperties>
</file>