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2210"/>
  </bookViews>
  <sheets>
    <sheet name="Лист1" sheetId="3" r:id="rId1"/>
  </sheets>
  <externalReferences>
    <externalReference r:id="rId2"/>
  </externalReferences>
  <definedNames>
    <definedName name="_xlnm.Print_Titles" localSheetId="0">Лист1!$18:$18</definedName>
    <definedName name="_xlnm.Print_Area" localSheetId="0">Лист1!$A$1:$J$76</definedName>
  </definedNames>
  <calcPr calcId="162913"/>
</workbook>
</file>

<file path=xl/calcChain.xml><?xml version="1.0" encoding="utf-8"?>
<calcChain xmlns="http://schemas.openxmlformats.org/spreadsheetml/2006/main">
  <c r="H64" i="3" l="1"/>
  <c r="I71" i="3" l="1"/>
  <c r="J71" i="3"/>
  <c r="H71" i="3"/>
  <c r="G71" i="3" s="1"/>
  <c r="I70" i="3"/>
  <c r="J70" i="3"/>
  <c r="H70" i="3"/>
  <c r="G70" i="3"/>
  <c r="I63" i="3"/>
  <c r="J63" i="3"/>
  <c r="H63" i="3"/>
  <c r="G64" i="3"/>
  <c r="G65" i="3"/>
  <c r="G66" i="3"/>
  <c r="I61" i="3"/>
  <c r="J61" i="3"/>
  <c r="H61" i="3"/>
  <c r="G62" i="3"/>
  <c r="H52" i="3"/>
  <c r="H49" i="3"/>
  <c r="G24" i="3"/>
  <c r="G23" i="3"/>
  <c r="G63" i="3" l="1"/>
  <c r="H47" i="3"/>
  <c r="H45" i="3"/>
  <c r="G48" i="3"/>
  <c r="H59" i="3" l="1"/>
  <c r="H58" i="3"/>
  <c r="G46" i="3" l="1"/>
  <c r="H54" i="3" l="1"/>
  <c r="G54" i="3" s="1"/>
  <c r="H43" i="3"/>
  <c r="I43" i="3" l="1"/>
  <c r="J43" i="3"/>
  <c r="I19" i="3" l="1"/>
  <c r="I24" i="3" s="1"/>
  <c r="J19" i="3"/>
  <c r="J24" i="3" s="1"/>
  <c r="H19" i="3"/>
  <c r="H24" i="3" s="1"/>
  <c r="G22" i="3"/>
  <c r="I53" i="3" l="1"/>
  <c r="J53" i="3"/>
  <c r="H53" i="3"/>
  <c r="G53" i="3" l="1"/>
  <c r="I51" i="3" l="1"/>
  <c r="J51" i="3"/>
  <c r="G45" i="3"/>
  <c r="G44" i="3"/>
  <c r="G47" i="3" l="1"/>
  <c r="H67" i="3" l="1"/>
  <c r="H69" i="3" s="1"/>
  <c r="I67" i="3"/>
  <c r="J67" i="3"/>
  <c r="G61" i="3"/>
  <c r="G67" i="3" s="1"/>
  <c r="I57" i="3"/>
  <c r="I60" i="3" s="1"/>
  <c r="J57" i="3"/>
  <c r="J60" i="3" s="1"/>
  <c r="H57" i="3"/>
  <c r="H60" i="3" s="1"/>
  <c r="G58" i="3"/>
  <c r="G59" i="3"/>
  <c r="G57" i="3" l="1"/>
  <c r="G60" i="3" s="1"/>
  <c r="I25" i="3" l="1"/>
  <c r="I42" i="3" s="1"/>
  <c r="J25" i="3"/>
  <c r="J42" i="3" s="1"/>
  <c r="H25" i="3"/>
  <c r="H42" i="3" s="1"/>
  <c r="G40" i="3"/>
  <c r="G41" i="3"/>
  <c r="G39" i="3"/>
  <c r="C39" i="3"/>
  <c r="C40" i="3"/>
  <c r="H51" i="3" l="1"/>
  <c r="G51" i="3" l="1"/>
  <c r="G52" i="3"/>
  <c r="G43" i="3"/>
  <c r="G21" i="3" l="1"/>
  <c r="G20" i="3" l="1"/>
  <c r="G55" i="3" l="1"/>
  <c r="I56" i="3"/>
  <c r="J56" i="3"/>
  <c r="I69" i="3" l="1"/>
  <c r="I68" i="3"/>
  <c r="J68" i="3"/>
  <c r="J69" i="3"/>
  <c r="H56" i="3"/>
  <c r="H68" i="3" l="1"/>
  <c r="G56" i="3"/>
  <c r="G49" i="3" l="1"/>
  <c r="G19" i="3"/>
  <c r="G42" i="3"/>
  <c r="G25" i="3" s="1"/>
  <c r="G68" i="3" l="1"/>
  <c r="G69" i="3"/>
</calcChain>
</file>

<file path=xl/sharedStrings.xml><?xml version="1.0" encoding="utf-8"?>
<sst xmlns="http://schemas.openxmlformats.org/spreadsheetml/2006/main" count="163" uniqueCount="105">
  <si>
    <t xml:space="preserve">ПЕРЕЛІК </t>
  </si>
  <si>
    <t>Інша економічна діяльність</t>
  </si>
  <si>
    <t>Усього</t>
  </si>
  <si>
    <t>Об'єкти комунального будівництва</t>
  </si>
  <si>
    <t>Назва напряму діяльності (пріоритетні завдання)</t>
  </si>
  <si>
    <t>Виконавці</t>
  </si>
  <si>
    <t>Управління капітального будівництва виконкому Криворізької міської ради</t>
  </si>
  <si>
    <t>на 2021 рік</t>
  </si>
  <si>
    <t>Перелік заходів Програми</t>
  </si>
  <si>
    <t>Об'єкти будівництва освітніх установ і закладів</t>
  </si>
  <si>
    <t>Джерела фінансування</t>
  </si>
  <si>
    <t>№ п/п</t>
  </si>
  <si>
    <t>Бюджет Криворізької міської територіальної громади</t>
  </si>
  <si>
    <t xml:space="preserve">у тому числі орієнтовний обсяг </t>
  </si>
  <si>
    <t xml:space="preserve">  Додаток 2</t>
  </si>
  <si>
    <t>Загальний обсяг фінансування, 
тис. грн</t>
  </si>
  <si>
    <t>Разом за Програмою, з них:</t>
  </si>
  <si>
    <t>Нове будівництво протирадіаційного укриття на території Криворізького ліцею №113 Криворізької міської ради за адресою: вул. Віктора Оцеркле-
вича, 39-А, м. Кривий Ріг, Дніпропетровська обл.</t>
  </si>
  <si>
    <t>роки</t>
  </si>
  <si>
    <t>Строк виконаня, роки</t>
  </si>
  <si>
    <t>Програма капітального будівництва об’єктів 
інфраструктури м. Кривого Рогу на 2019–2027 роки</t>
  </si>
  <si>
    <t>2025-
2027</t>
  </si>
  <si>
    <t>2025 рік</t>
  </si>
  <si>
    <t>2026 рік</t>
  </si>
  <si>
    <t>2027 рік</t>
  </si>
  <si>
    <t>Нове будівництво та реконструкція дошкільних, позашкільних і загальноосвітніх навчальних закладів</t>
  </si>
  <si>
    <t>Об'єкти будівництва медичних установ та закладів</t>
  </si>
  <si>
    <t>Нове будівництво електричних мереж для приєднання житлового будинку для тимчасового проживання внутрішньо переміщених осіб з розташуванням медичного закладу на основі незавершеного будівництвом гуртожитку за адресою: вул. Туполєва, м. Кривий Ріг, Дніпропетровська обл., 50000, на умовах співфінансування відповідно до проєкту «Сприяння розвитку соціальної інфраструктури (УФСІ VI)» Уряду Федеративної Республіки Німеччини через Федеральне  міністерство економічного співробітництва та розвитку (BMZ)/ Кредитну установу для відбудови (KfW)</t>
  </si>
  <si>
    <t>Об'єкти житлового фонду, пошкоджені внаслідок збройної агресії Російської Федерації</t>
  </si>
  <si>
    <t>заходів і завдань Програми на 2025–2027 роки</t>
  </si>
  <si>
    <t xml:space="preserve">Нове будівництво зовнішніх інженерних мереж індустріального парку «Кривбас» на вул. Фабричній у м. Кривому Розі Дніпропетровської обл.
</t>
  </si>
  <si>
    <t xml:space="preserve">Комунальне підприємство «Інститут розвитку міста Кривого Рогу» Криворізької міської ради  </t>
  </si>
  <si>
    <t>Керуюча справами виконкому                                                     Олена ШОВГЕЛЯ</t>
  </si>
  <si>
    <t>1.1. Нове будівництво, реконструкція та капіталь-ний ремонт об’єктів житлово-комунального призначення</t>
  </si>
  <si>
    <t>1 000,00*</t>
  </si>
  <si>
    <t>69 000,00*</t>
  </si>
  <si>
    <t>3.2 Капітальний ремонт лікувальних закладів</t>
  </si>
  <si>
    <t>3.3. Капітальний ремонт споруд цивільного захисту населення (сховища)</t>
  </si>
  <si>
    <t>3.1. Нове будівництво та реконструкція лікувальних закладів</t>
  </si>
  <si>
    <t>5</t>
  </si>
  <si>
    <t>Капітальний ремонт об'єктів житлового фонду, пошкоджених унаслідок збройної агресії Російської Федерації</t>
  </si>
  <si>
    <t>5.2 Заходи, пов'язані зі здійсненням державного архітектурно-будівельного контролю, у тому числі захистом інтересів Криворізкої міської територіальної громади в судах усіх рівнів</t>
  </si>
  <si>
    <t>Нове будівництво протирадіаційного укриття на території Криворізького ліцею №123 Криворізької міської ради за адресою: вул. Миколаївське 
шосе, 18, м. Кривий Ріг, Дніпропетровська обл.</t>
  </si>
  <si>
    <t>Нове будівництво протирадіаційного укриття на території Криворізької гімназії №129 Криворізької міської ради за адресою: вул. Гімназична,39, 
м. Кривий Ріг, Дніпропетровська обл.</t>
  </si>
  <si>
    <t>Нове будівництво протирадіаційного укриття на території Криворізької гімназії №111 Криворізької міської ради за адресою: вул. Джона Маккей-
на, 10-А, м. Кривий Ріг, Дніпропетровська обл.</t>
  </si>
  <si>
    <t>70 000,000*</t>
  </si>
  <si>
    <t>управління капітального будівництва виконкому Криворізької міської ради</t>
  </si>
  <si>
    <t>Нове будівництво протирадіаційного укриття на території Криворізької гімназії №91 Криворізької міської ради за адресою: вул. Генерала Радієвсько-
го, 48, м. Кривий Ріг, Дніпропетровська обл.</t>
  </si>
  <si>
    <t>Нове будівництво протирадіаційного укриття на території Криворізької гімназії №90 Криворізької міської ради за адресою: вул. Романа Рибалка, 1а, 
м. Кривий Ріг, Дніпропетровська обл.</t>
  </si>
  <si>
    <t>Відділи, управління, інші виконавчі органи міської ради, в тому числі за головними розпорядниками:</t>
  </si>
  <si>
    <t>Нове будівництво відокремленого блоку автономної системи опалення з використанням комплектного теплогенеруючого модуля на базі теплових насосів типу «повітря-вода» для Комунального закладу дошкільної освіти (ясла-садок) комбінованого типу №202 Криворізької міської ради за адресою: 
вул. Катеринівська, 9, м. Кривий Ріг, Дніпропетровська обл.</t>
  </si>
  <si>
    <t>6</t>
  </si>
  <si>
    <t>Інша діяльність</t>
  </si>
  <si>
    <t>Інша діяльність у сфері житлово-комунального господарства</t>
  </si>
  <si>
    <t>Виконання заходів з усунення аварій в житловому фонді, що сталися внаслідок збройної агресії Російської Федерації, шляхом часткового демонтажу житлового будинку за адресою: 
вул. Вадима Гурова, 3,  м. Кривий Ріг, Дніпропетровська обл.</t>
  </si>
  <si>
    <t>Виконання заходів з усунення аварій в житловому фонді, що сталися внаслідок збройної агресії Російської Федерації, шляхом часткового демонтажу житлового будинку за адресою: 
вул. Свято-Миколаївська, 35,  м. Кривий Ріг, Дніпропетровська обл.</t>
  </si>
  <si>
    <t>7</t>
  </si>
  <si>
    <t>Будівництво інших об'єктів комунальної власності</t>
  </si>
  <si>
    <t>Нове будівництво та реконструкція інших об'єктів комунальної власності</t>
  </si>
  <si>
    <t>бюджет Криворізької міської територіальної громади,</t>
  </si>
  <si>
    <t>державний бюджет</t>
  </si>
  <si>
    <t>Нове будівництво електричних мереж ліній електропередач 6кВ і 0,4кВ для приєднання головного корпусу Комунального некомерційного підприємства «Криворізька інфекційна лікарня №1» Криворізької міської ради за адресою: вул. Юрія Камінського, 5 (земельна ділянка 
КН 1211000000:02:289:0010), м. Кривий Ріг, Дніпропетровська обл.</t>
  </si>
  <si>
    <t>Відділ з питань державного архітектурно-будівельного контролю виконкому Криворізької міської ради</t>
  </si>
  <si>
    <t>Реконструкція частини приміщень гінекологічного відділення під лікувальні відділення  КП «Криворізька міська лікарня №1» КМР за адресою: площа Визволення, 11, м. Кривий Ріг, Дніпропетров-
ська обл.</t>
  </si>
  <si>
    <t>Реконструкція частини приміщень пологового будинку  під лікувальні відділення КП «Криворізька міська лікарня №1» КМР за адресою: площа Визволення, 11, м. Кривий Ріг, Дніпропетров-
ська обл.</t>
  </si>
  <si>
    <t xml:space="preserve">Бюджет Криворізької міської територіальної громади </t>
  </si>
  <si>
    <t>Реконструкція частини приміщень харчового блоку під рентгенвідділення КП «Криворізька міська лікарня №1» КМР за адресою: площа Визволення, 11, м. Кривий Ріг, Дніпропетровська обл.**</t>
  </si>
  <si>
    <t xml:space="preserve">** Відповідно до Розпорядження голови Дніпропетровської обласної державної адміністрації від 26 липня 2024 року №Р-314/0/3-24 «Про перейменування об'єктів топонімії населених пунктів Дніпропетровської області» пл. Визволення перейменована на пл. Захисників України.     
</t>
  </si>
  <si>
    <t>Загальний обсяг фінансування, з них:</t>
  </si>
  <si>
    <t>Нове будівництво житлового будинку  (з інженерни-
ми мережами) під дитячий будинок сімейного типу за адресою: вул. Мотронівська, м. Кривий Ріг, Дніпропетровська обл. (приєднання до інженерних мереж)</t>
  </si>
  <si>
    <t>18 000,00*</t>
  </si>
  <si>
    <t>24 000,00*</t>
  </si>
  <si>
    <t>72 000,00*</t>
  </si>
  <si>
    <t>96 000,00*</t>
  </si>
  <si>
    <t>120 000,00*</t>
  </si>
  <si>
    <t>90 000,00*</t>
  </si>
  <si>
    <t xml:space="preserve">Реконструкція частини приміщень будівлі гінекологічного відділення, 
літ. «А», під відділення з розміщенням спірального комп’ютерного томографа Комунального підприємства «Криворізька міська лікарня №1» Криворізької міської ради за адресою: пл. Захисників України, 11, м. Кривий Ріг, Дніпропетровська обл.
</t>
  </si>
  <si>
    <t>5.1. Інші заходи, пов'язані із супроводом реалізації інвестиційних проєктів</t>
  </si>
  <si>
    <t>Нове будівництво протирадіаційного укриття на території Криворізької гімназії №84 Криворізької міської ради за адресою: вул. Милашенкова, 57, 
м. Кривий Ріг, Дніпропетровська обл.*</t>
  </si>
  <si>
    <t>166 235,297**</t>
  </si>
  <si>
    <t>45 435,297**</t>
  </si>
  <si>
    <t>92 800,000**</t>
  </si>
  <si>
    <t>28 000,000**</t>
  </si>
  <si>
    <t xml:space="preserve">* Відповідно до Розпорядження голови Дніпропетровської обласної державної адміністрації від 26 липня 2024 року №Р-314/0/3-24 «Про перейменування об'єктів топонімії населених пунктів Дніпропетровської області»  вул. Милашенкова перейменовано на вул. Вартових Неба.  </t>
  </si>
  <si>
    <t>**  Орієнтовні обсяги фінансування  здійснюються  в межах  ресурсу, передбаченого в  Програмі розвитку системи цивільного захисту в м. Кривому Розі на  2016—2027 роки, затвердженій  рішенням міської ради від 24.12.2015 №60, зі змінами.</t>
  </si>
  <si>
    <t xml:space="preserve">Нове будівництво громадської будівлі зі спортзалом для створення ветеранського простору за адресою: вул. 77-ї окремої аеромобільної бригади, 6, м. Кривий Ріг, Дніпропетровська обл.
</t>
  </si>
  <si>
    <t>Бюджет Криворізької міської територіальної громади, кредитні кошти та інші кошти, не заборонені чинним законодавством</t>
  </si>
  <si>
    <t>1.2. Капітальний ремонт об'єктів благоустрою</t>
  </si>
  <si>
    <t>29 409,237**</t>
  </si>
  <si>
    <t>250,000**</t>
  </si>
  <si>
    <t>29 659,237**</t>
  </si>
  <si>
    <t>33 818,800**</t>
  </si>
  <si>
    <t>26 281,500**</t>
  </si>
  <si>
    <t>обласний бюджет</t>
  </si>
  <si>
    <t>Бюджет Криворізької міської територіальної громади та інші кошти, не заборонені чинним законодавством</t>
  </si>
  <si>
    <t>бюджет Криворізької міської територіальної громади</t>
  </si>
  <si>
    <t>Нове будівництво модульної будівлі центру надання адміністративних послуг на пл. Молодіжній 
м. Кривого Рогу Дніпропетровської обл.</t>
  </si>
  <si>
    <t>державний бюджет,</t>
  </si>
  <si>
    <t>17 552 ,332**</t>
  </si>
  <si>
    <t>51 371,132**</t>
  </si>
  <si>
    <t>15 848,594**</t>
  </si>
  <si>
    <t>42 130,094**</t>
  </si>
  <si>
    <t>Додаток 2</t>
  </si>
  <si>
    <t>до рішення міської ради</t>
  </si>
  <si>
    <t>30.07.2025 №3838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</si>
</sst>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#,##0.000"/>
    <numFmt numFmtId="165" formatCode="_-* #,##0.00\ _г_р_н_._-;\-* #,##0.00\ _г_р_н_._-;_-* &quot;-&quot;??\ _г_р_н_._-;_-@_-"/>
    <numFmt numFmtId="166" formatCode="#,##0.0"/>
    <numFmt numFmtId="167" formatCode="0.000"/>
    <numFmt numFmtId="168" formatCode="0.0000"/>
  </numFmts>
  <fonts count="35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2"/>
      <color theme="1"/>
      <name val="Times New Roman"/>
      <family val="1"/>
      <charset val="204"/>
    </font>
    <font>
      <i/>
      <sz val="9"/>
      <name val="Times New Roman"/>
      <family val="1"/>
      <charset val="204"/>
    </font>
    <font>
      <b/>
      <i/>
      <sz val="16"/>
      <color theme="1"/>
      <name val="Times New Roman"/>
      <family val="1"/>
      <charset val="204"/>
    </font>
    <font>
      <b/>
      <i/>
      <sz val="18"/>
      <color theme="1"/>
      <name val="Times New Roman"/>
      <family val="1"/>
      <charset val="204"/>
    </font>
    <font>
      <i/>
      <sz val="12"/>
      <color theme="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b/>
      <sz val="10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24"/>
      <color theme="1"/>
      <name val="Calibri"/>
      <family val="2"/>
      <scheme val="minor"/>
    </font>
    <font>
      <b/>
      <i/>
      <sz val="24"/>
      <color theme="1"/>
      <name val="Times New Roman"/>
      <family val="1"/>
      <charset val="204"/>
    </font>
    <font>
      <b/>
      <i/>
      <sz val="24"/>
      <color theme="0"/>
      <name val="Times New Roman"/>
      <family val="1"/>
      <charset val="204"/>
    </font>
    <font>
      <i/>
      <sz val="24"/>
      <color theme="0"/>
      <name val="Times New Roman"/>
      <family val="1"/>
      <charset val="204"/>
    </font>
    <font>
      <b/>
      <i/>
      <sz val="24"/>
      <color theme="1"/>
      <name val="Calibri"/>
      <family val="2"/>
      <scheme val="minor"/>
    </font>
    <font>
      <i/>
      <sz val="24"/>
      <name val="Times New Roman"/>
      <family val="1"/>
      <charset val="204"/>
    </font>
    <font>
      <b/>
      <i/>
      <sz val="22"/>
      <color theme="1"/>
      <name val="Times New Roman"/>
      <family val="1"/>
      <charset val="204"/>
    </font>
    <font>
      <sz val="16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b/>
      <sz val="16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i/>
      <sz val="16"/>
      <color theme="1"/>
      <name val="Calibri"/>
      <family val="2"/>
      <charset val="204"/>
      <scheme val="minor"/>
    </font>
    <font>
      <sz val="11"/>
      <color theme="0"/>
      <name val="Times New Roman"/>
      <family val="1"/>
      <charset val="204"/>
    </font>
    <font>
      <sz val="14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i/>
      <sz val="2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8" fillId="0" borderId="0"/>
    <xf numFmtId="3" fontId="9" fillId="0" borderId="1">
      <alignment horizontal="center" vertical="top" wrapText="1"/>
    </xf>
    <xf numFmtId="166" fontId="3" fillId="0" borderId="1">
      <alignment horizontal="center" vertical="top" wrapText="1"/>
    </xf>
    <xf numFmtId="165" fontId="8" fillId="0" borderId="0" applyFont="0" applyFill="0" applyBorder="0" applyAlignment="0" applyProtection="0"/>
  </cellStyleXfs>
  <cellXfs count="199">
    <xf numFmtId="0" fontId="0" fillId="0" borderId="0" xfId="0"/>
    <xf numFmtId="0" fontId="0" fillId="0" borderId="0" xfId="0" applyFill="1"/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left" vertical="top"/>
    </xf>
    <xf numFmtId="0" fontId="4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wrapText="1"/>
    </xf>
    <xf numFmtId="0" fontId="6" fillId="2" borderId="0" xfId="0" applyFont="1" applyFill="1" applyAlignment="1">
      <alignment wrapText="1"/>
    </xf>
    <xf numFmtId="0" fontId="0" fillId="0" borderId="0" xfId="0" applyFont="1" applyFill="1"/>
    <xf numFmtId="164" fontId="0" fillId="0" borderId="0" xfId="0" applyNumberFormat="1"/>
    <xf numFmtId="0" fontId="5" fillId="0" borderId="0" xfId="0" applyFont="1" applyBorder="1" applyAlignment="1">
      <alignment wrapText="1"/>
    </xf>
    <xf numFmtId="0" fontId="6" fillId="0" borderId="0" xfId="0" applyFont="1" applyAlignment="1">
      <alignment wrapText="1"/>
    </xf>
    <xf numFmtId="0" fontId="6" fillId="2" borderId="0" xfId="0" applyFont="1" applyFill="1" applyAlignment="1">
      <alignment horizontal="left" wrapText="1"/>
    </xf>
    <xf numFmtId="0" fontId="6" fillId="0" borderId="0" xfId="0" applyFont="1" applyAlignment="1">
      <alignment horizontal="left" wrapText="1"/>
    </xf>
    <xf numFmtId="0" fontId="13" fillId="2" borderId="1" xfId="0" applyFont="1" applyFill="1" applyBorder="1" applyAlignment="1">
      <alignment horizontal="center" wrapText="1"/>
    </xf>
    <xf numFmtId="0" fontId="13" fillId="2" borderId="1" xfId="0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left" vertical="top" wrapText="1"/>
    </xf>
    <xf numFmtId="164" fontId="14" fillId="2" borderId="1" xfId="0" applyNumberFormat="1" applyFont="1" applyFill="1" applyBorder="1" applyAlignment="1">
      <alignment horizontal="center" vertical="top" wrapText="1"/>
    </xf>
    <xf numFmtId="164" fontId="14" fillId="2" borderId="6" xfId="0" applyNumberFormat="1" applyFont="1" applyFill="1" applyBorder="1" applyAlignment="1">
      <alignment horizontal="center" vertical="top" wrapText="1"/>
    </xf>
    <xf numFmtId="164" fontId="13" fillId="2" borderId="3" xfId="0" applyNumberFormat="1" applyFont="1" applyFill="1" applyBorder="1" applyAlignment="1">
      <alignment horizontal="center" vertical="top" wrapText="1"/>
    </xf>
    <xf numFmtId="0" fontId="14" fillId="2" borderId="3" xfId="0" applyFont="1" applyFill="1" applyBorder="1" applyAlignment="1">
      <alignment horizontal="left" vertical="top" wrapText="1"/>
    </xf>
    <xf numFmtId="164" fontId="13" fillId="2" borderId="10" xfId="0" applyNumberFormat="1" applyFont="1" applyFill="1" applyBorder="1" applyAlignment="1">
      <alignment horizontal="center" vertical="top" wrapText="1"/>
    </xf>
    <xf numFmtId="0" fontId="14" fillId="2" borderId="4" xfId="0" applyFont="1" applyFill="1" applyBorder="1" applyAlignment="1">
      <alignment vertical="top" wrapText="1"/>
    </xf>
    <xf numFmtId="164" fontId="13" fillId="2" borderId="1" xfId="0" applyNumberFormat="1" applyFont="1" applyFill="1" applyBorder="1" applyAlignment="1">
      <alignment horizontal="center" vertical="top" wrapText="1"/>
    </xf>
    <xf numFmtId="0" fontId="14" fillId="2" borderId="3" xfId="0" applyFont="1" applyFill="1" applyBorder="1" applyAlignment="1">
      <alignment vertical="top" wrapText="1"/>
    </xf>
    <xf numFmtId="49" fontId="14" fillId="2" borderId="3" xfId="0" applyNumberFormat="1" applyFont="1" applyFill="1" applyBorder="1" applyAlignment="1">
      <alignment vertical="top" wrapText="1"/>
    </xf>
    <xf numFmtId="164" fontId="13" fillId="2" borderId="11" xfId="0" applyNumberFormat="1" applyFont="1" applyFill="1" applyBorder="1" applyAlignment="1">
      <alignment horizontal="center" vertical="top" wrapText="1"/>
    </xf>
    <xf numFmtId="49" fontId="14" fillId="2" borderId="4" xfId="0" applyNumberFormat="1" applyFont="1" applyFill="1" applyBorder="1" applyAlignment="1">
      <alignment vertical="top" wrapText="1"/>
    </xf>
    <xf numFmtId="0" fontId="16" fillId="2" borderId="8" xfId="0" applyFont="1" applyFill="1" applyBorder="1" applyAlignment="1">
      <alignment horizontal="left" vertical="top" wrapText="1"/>
    </xf>
    <xf numFmtId="0" fontId="7" fillId="2" borderId="2" xfId="0" applyFont="1" applyFill="1" applyBorder="1" applyAlignment="1">
      <alignment vertical="top" wrapText="1"/>
    </xf>
    <xf numFmtId="0" fontId="7" fillId="2" borderId="11" xfId="0" applyFont="1" applyFill="1" applyBorder="1" applyAlignment="1">
      <alignment vertical="top" wrapText="1"/>
    </xf>
    <xf numFmtId="0" fontId="13" fillId="2" borderId="1" xfId="0" applyFont="1" applyFill="1" applyBorder="1" applyAlignment="1">
      <alignment horizontal="left" vertical="top" wrapText="1"/>
    </xf>
    <xf numFmtId="0" fontId="2" fillId="2" borderId="14" xfId="0" applyFont="1" applyFill="1" applyBorder="1" applyAlignment="1">
      <alignment horizontal="left" vertical="top" wrapText="1"/>
    </xf>
    <xf numFmtId="0" fontId="13" fillId="2" borderId="11" xfId="0" applyFont="1" applyFill="1" applyBorder="1" applyAlignment="1">
      <alignment horizontal="left" vertical="top" wrapText="1"/>
    </xf>
    <xf numFmtId="0" fontId="2" fillId="2" borderId="8" xfId="0" applyFont="1" applyFill="1" applyBorder="1" applyAlignment="1">
      <alignment horizontal="left" vertical="top" wrapText="1"/>
    </xf>
    <xf numFmtId="0" fontId="13" fillId="2" borderId="12" xfId="0" applyFont="1" applyFill="1" applyBorder="1" applyAlignment="1">
      <alignment horizontal="left" vertical="top" wrapText="1"/>
    </xf>
    <xf numFmtId="0" fontId="13" fillId="2" borderId="7" xfId="0" applyFont="1" applyFill="1" applyBorder="1" applyAlignment="1">
      <alignment horizontal="left" vertical="top" wrapText="1"/>
    </xf>
    <xf numFmtId="0" fontId="14" fillId="2" borderId="2" xfId="0" applyFont="1" applyFill="1" applyBorder="1" applyAlignment="1">
      <alignment vertical="top" wrapText="1"/>
    </xf>
    <xf numFmtId="49" fontId="14" fillId="2" borderId="7" xfId="0" applyNumberFormat="1" applyFont="1" applyFill="1" applyBorder="1" applyAlignment="1">
      <alignment vertical="top" wrapText="1"/>
    </xf>
    <xf numFmtId="164" fontId="10" fillId="2" borderId="4" xfId="0" applyNumberFormat="1" applyFont="1" applyFill="1" applyBorder="1" applyAlignment="1">
      <alignment horizontal="center"/>
    </xf>
    <xf numFmtId="0" fontId="18" fillId="0" borderId="0" xfId="0" applyFont="1" applyFill="1"/>
    <xf numFmtId="0" fontId="20" fillId="0" borderId="0" xfId="0" applyFont="1" applyFill="1" applyAlignment="1">
      <alignment vertical="center" wrapText="1"/>
    </xf>
    <xf numFmtId="0" fontId="21" fillId="0" borderId="0" xfId="0" applyFont="1" applyFill="1" applyAlignment="1">
      <alignment horizontal="left"/>
    </xf>
    <xf numFmtId="0" fontId="19" fillId="0" borderId="0" xfId="0" applyFont="1" applyFill="1" applyAlignment="1">
      <alignment horizontal="center" vertical="center" wrapText="1"/>
    </xf>
    <xf numFmtId="0" fontId="22" fillId="0" borderId="0" xfId="0" applyFont="1" applyFill="1" applyAlignment="1">
      <alignment wrapText="1"/>
    </xf>
    <xf numFmtId="0" fontId="23" fillId="0" borderId="0" xfId="0" applyFont="1" applyFill="1" applyAlignment="1">
      <alignment horizontal="left"/>
    </xf>
    <xf numFmtId="0" fontId="11" fillId="0" borderId="3" xfId="0" applyFont="1" applyBorder="1"/>
    <xf numFmtId="49" fontId="14" fillId="2" borderId="2" xfId="0" applyNumberFormat="1" applyFont="1" applyFill="1" applyBorder="1" applyAlignment="1">
      <alignment vertical="top" wrapText="1"/>
    </xf>
    <xf numFmtId="0" fontId="14" fillId="2" borderId="2" xfId="0" applyFont="1" applyFill="1" applyBorder="1" applyAlignment="1">
      <alignment horizontal="left" vertical="top" wrapText="1"/>
    </xf>
    <xf numFmtId="0" fontId="7" fillId="2" borderId="7" xfId="0" applyFont="1" applyFill="1" applyBorder="1" applyAlignment="1">
      <alignment vertical="top" wrapText="1"/>
    </xf>
    <xf numFmtId="0" fontId="7" fillId="2" borderId="7" xfId="0" applyFont="1" applyFill="1" applyBorder="1" applyAlignment="1">
      <alignment horizontal="left" vertical="top" wrapText="1"/>
    </xf>
    <xf numFmtId="164" fontId="13" fillId="2" borderId="13" xfId="0" applyNumberFormat="1" applyFont="1" applyFill="1" applyBorder="1" applyAlignment="1">
      <alignment horizontal="center" vertical="top" wrapText="1"/>
    </xf>
    <xf numFmtId="0" fontId="13" fillId="2" borderId="10" xfId="0" applyNumberFormat="1" applyFont="1" applyFill="1" applyBorder="1" applyAlignment="1">
      <alignment horizontal="center" vertical="top" wrapText="1"/>
    </xf>
    <xf numFmtId="0" fontId="13" fillId="2" borderId="1" xfId="0" applyNumberFormat="1" applyFont="1" applyFill="1" applyBorder="1" applyAlignment="1">
      <alignment horizontal="center" vertical="top" wrapText="1"/>
    </xf>
    <xf numFmtId="2" fontId="13" fillId="2" borderId="1" xfId="0" applyNumberFormat="1" applyFont="1" applyFill="1" applyBorder="1" applyAlignment="1">
      <alignment horizontal="center" vertical="top" wrapText="1"/>
    </xf>
    <xf numFmtId="2" fontId="13" fillId="2" borderId="4" xfId="0" applyNumberFormat="1" applyFont="1" applyFill="1" applyBorder="1" applyAlignment="1">
      <alignment horizontal="center" vertical="top" wrapText="1"/>
    </xf>
    <xf numFmtId="0" fontId="13" fillId="2" borderId="6" xfId="0" applyNumberFormat="1" applyFont="1" applyFill="1" applyBorder="1" applyAlignment="1">
      <alignment horizontal="center" vertical="top" wrapText="1"/>
    </xf>
    <xf numFmtId="0" fontId="7" fillId="2" borderId="11" xfId="0" applyFont="1" applyFill="1" applyBorder="1" applyAlignment="1">
      <alignment horizontal="left" vertical="top" wrapText="1"/>
    </xf>
    <xf numFmtId="0" fontId="7" fillId="2" borderId="0" xfId="0" applyFont="1" applyFill="1" applyBorder="1" applyAlignment="1">
      <alignment vertical="top" wrapText="1"/>
    </xf>
    <xf numFmtId="0" fontId="14" fillId="2" borderId="6" xfId="0" applyNumberFormat="1" applyFont="1" applyFill="1" applyBorder="1" applyAlignment="1">
      <alignment horizontal="center" vertical="top" wrapText="1"/>
    </xf>
    <xf numFmtId="4" fontId="14" fillId="2" borderId="6" xfId="0" applyNumberFormat="1" applyFont="1" applyFill="1" applyBorder="1" applyAlignment="1">
      <alignment horizontal="center" vertical="top" wrapText="1"/>
    </xf>
    <xf numFmtId="0" fontId="13" fillId="2" borderId="4" xfId="0" applyNumberFormat="1" applyFont="1" applyFill="1" applyBorder="1" applyAlignment="1">
      <alignment horizontal="center" vertical="top" wrapText="1"/>
    </xf>
    <xf numFmtId="0" fontId="13" fillId="2" borderId="5" xfId="0" applyFont="1" applyFill="1" applyBorder="1" applyAlignment="1">
      <alignment horizontal="left" vertical="top" wrapText="1"/>
    </xf>
    <xf numFmtId="164" fontId="25" fillId="0" borderId="0" xfId="0" applyNumberFormat="1" applyFont="1"/>
    <xf numFmtId="0" fontId="26" fillId="0" borderId="0" xfId="0" applyFont="1"/>
    <xf numFmtId="164" fontId="13" fillId="2" borderId="0" xfId="0" applyNumberFormat="1" applyFont="1" applyFill="1" applyBorder="1" applyAlignment="1">
      <alignment horizontal="center" vertical="top" wrapText="1"/>
    </xf>
    <xf numFmtId="4" fontId="13" fillId="2" borderId="1" xfId="0" applyNumberFormat="1" applyFont="1" applyFill="1" applyBorder="1" applyAlignment="1">
      <alignment horizontal="center" vertical="top" wrapText="1"/>
    </xf>
    <xf numFmtId="0" fontId="7" fillId="2" borderId="4" xfId="0" applyFont="1" applyFill="1" applyBorder="1" applyAlignment="1">
      <alignment vertical="top" wrapText="1"/>
    </xf>
    <xf numFmtId="164" fontId="27" fillId="0" borderId="0" xfId="0" applyNumberFormat="1" applyFont="1"/>
    <xf numFmtId="164" fontId="13" fillId="2" borderId="6" xfId="0" applyNumberFormat="1" applyFont="1" applyFill="1" applyBorder="1" applyAlignment="1">
      <alignment horizontal="center" vertical="top" wrapText="1"/>
    </xf>
    <xf numFmtId="0" fontId="14" fillId="2" borderId="7" xfId="0" applyFont="1" applyFill="1" applyBorder="1" applyAlignment="1">
      <alignment horizontal="left" vertical="top" wrapText="1"/>
    </xf>
    <xf numFmtId="0" fontId="14" fillId="2" borderId="12" xfId="0" applyFont="1" applyFill="1" applyBorder="1" applyAlignment="1">
      <alignment horizontal="left" vertical="top" wrapText="1"/>
    </xf>
    <xf numFmtId="0" fontId="14" fillId="2" borderId="11" xfId="0" applyFont="1" applyFill="1" applyBorder="1" applyAlignment="1">
      <alignment horizontal="left" vertical="top" wrapText="1"/>
    </xf>
    <xf numFmtId="0" fontId="14" fillId="2" borderId="11" xfId="0" applyFont="1" applyFill="1" applyBorder="1" applyAlignment="1">
      <alignment vertical="top" wrapText="1"/>
    </xf>
    <xf numFmtId="0" fontId="2" fillId="2" borderId="15" xfId="0" applyFont="1" applyFill="1" applyBorder="1" applyAlignment="1">
      <alignment horizontal="left" vertical="top" wrapText="1"/>
    </xf>
    <xf numFmtId="164" fontId="13" fillId="2" borderId="4" xfId="0" applyNumberFormat="1" applyFont="1" applyFill="1" applyBorder="1" applyAlignment="1">
      <alignment horizontal="center" vertical="top" wrapText="1"/>
    </xf>
    <xf numFmtId="49" fontId="14" fillId="2" borderId="11" xfId="0" applyNumberFormat="1" applyFont="1" applyFill="1" applyBorder="1" applyAlignment="1">
      <alignment vertical="top" wrapText="1"/>
    </xf>
    <xf numFmtId="0" fontId="14" fillId="2" borderId="12" xfId="0" applyFont="1" applyFill="1" applyBorder="1" applyAlignment="1">
      <alignment vertical="top" wrapText="1"/>
    </xf>
    <xf numFmtId="164" fontId="14" fillId="2" borderId="10" xfId="0" applyNumberFormat="1" applyFont="1" applyFill="1" applyBorder="1" applyAlignment="1">
      <alignment horizontal="center" vertical="top" wrapText="1"/>
    </xf>
    <xf numFmtId="0" fontId="17" fillId="2" borderId="3" xfId="0" applyFont="1" applyFill="1" applyBorder="1" applyAlignment="1">
      <alignment horizontal="left" vertical="top" wrapText="1"/>
    </xf>
    <xf numFmtId="0" fontId="13" fillId="2" borderId="3" xfId="0" applyFont="1" applyFill="1" applyBorder="1" applyAlignment="1">
      <alignment vertical="top" wrapText="1"/>
    </xf>
    <xf numFmtId="0" fontId="13" fillId="2" borderId="11" xfId="0" applyFont="1" applyFill="1" applyBorder="1" applyAlignment="1">
      <alignment vertical="top" wrapText="1"/>
    </xf>
    <xf numFmtId="49" fontId="14" fillId="2" borderId="12" xfId="0" applyNumberFormat="1" applyFont="1" applyFill="1" applyBorder="1" applyAlignment="1">
      <alignment vertical="top" wrapText="1"/>
    </xf>
    <xf numFmtId="167" fontId="13" fillId="2" borderId="1" xfId="0" applyNumberFormat="1" applyFont="1" applyFill="1" applyBorder="1" applyAlignment="1">
      <alignment horizontal="center" vertical="top" wrapText="1"/>
    </xf>
    <xf numFmtId="164" fontId="26" fillId="0" borderId="0" xfId="0" applyNumberFormat="1" applyFont="1"/>
    <xf numFmtId="0" fontId="14" fillId="2" borderId="4" xfId="0" applyFont="1" applyFill="1" applyBorder="1" applyAlignment="1">
      <alignment horizontal="left" vertical="top" wrapText="1"/>
    </xf>
    <xf numFmtId="164" fontId="14" fillId="2" borderId="13" xfId="0" applyNumberFormat="1" applyFont="1" applyFill="1" applyBorder="1" applyAlignment="1">
      <alignment horizontal="center" vertical="top" wrapText="1"/>
    </xf>
    <xf numFmtId="164" fontId="28" fillId="0" borderId="0" xfId="0" applyNumberFormat="1" applyFont="1"/>
    <xf numFmtId="164" fontId="13" fillId="2" borderId="2" xfId="0" applyNumberFormat="1" applyFont="1" applyFill="1" applyBorder="1" applyAlignment="1">
      <alignment horizontal="center" vertical="top" wrapText="1"/>
    </xf>
    <xf numFmtId="0" fontId="2" fillId="2" borderId="14" xfId="0" applyFont="1" applyFill="1" applyBorder="1" applyAlignment="1">
      <alignment horizontal="left" vertical="top" wrapText="1"/>
    </xf>
    <xf numFmtId="164" fontId="14" fillId="2" borderId="4" xfId="0" applyNumberFormat="1" applyFont="1" applyFill="1" applyBorder="1" applyAlignment="1">
      <alignment horizontal="center" vertical="top" wrapText="1"/>
    </xf>
    <xf numFmtId="0" fontId="17" fillId="2" borderId="4" xfId="0" applyFont="1" applyFill="1" applyBorder="1" applyAlignment="1">
      <alignment horizontal="left" vertical="top" wrapText="1"/>
    </xf>
    <xf numFmtId="0" fontId="16" fillId="2" borderId="14" xfId="0" applyFont="1" applyFill="1" applyBorder="1" applyAlignment="1">
      <alignment horizontal="left" vertical="top" wrapText="1"/>
    </xf>
    <xf numFmtId="0" fontId="7" fillId="2" borderId="12" xfId="0" applyFont="1" applyFill="1" applyBorder="1" applyAlignment="1">
      <alignment horizontal="left" vertical="top" wrapText="1"/>
    </xf>
    <xf numFmtId="0" fontId="13" fillId="2" borderId="4" xfId="0" applyFont="1" applyFill="1" applyBorder="1" applyAlignment="1">
      <alignment vertical="top" wrapText="1"/>
    </xf>
    <xf numFmtId="0" fontId="13" fillId="2" borderId="12" xfId="0" applyFont="1" applyFill="1" applyBorder="1" applyAlignment="1">
      <alignment vertical="top" wrapText="1"/>
    </xf>
    <xf numFmtId="0" fontId="14" fillId="2" borderId="5" xfId="0" applyFont="1" applyFill="1" applyBorder="1" applyAlignment="1">
      <alignment horizontal="left" vertical="top" wrapText="1"/>
    </xf>
    <xf numFmtId="164" fontId="14" fillId="2" borderId="2" xfId="0" applyNumberFormat="1" applyFont="1" applyFill="1" applyBorder="1" applyAlignment="1">
      <alignment horizontal="center" vertical="top" wrapText="1"/>
    </xf>
    <xf numFmtId="0" fontId="14" fillId="2" borderId="8" xfId="0" applyFont="1" applyFill="1" applyBorder="1" applyAlignment="1">
      <alignment horizontal="left" vertical="top" wrapText="1"/>
    </xf>
    <xf numFmtId="0" fontId="7" fillId="2" borderId="3" xfId="0" applyFont="1" applyFill="1" applyBorder="1" applyAlignment="1">
      <alignment vertical="top" wrapText="1"/>
    </xf>
    <xf numFmtId="0" fontId="7" fillId="2" borderId="5" xfId="0" applyFont="1" applyFill="1" applyBorder="1" applyAlignment="1">
      <alignment vertical="top" wrapText="1"/>
    </xf>
    <xf numFmtId="0" fontId="13" fillId="2" borderId="3" xfId="0" applyFont="1" applyFill="1" applyBorder="1" applyAlignment="1">
      <alignment horizontal="left" vertical="top" wrapText="1"/>
    </xf>
    <xf numFmtId="0" fontId="13" fillId="2" borderId="0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167" fontId="13" fillId="2" borderId="4" xfId="0" applyNumberFormat="1" applyFont="1" applyFill="1" applyBorder="1" applyAlignment="1">
      <alignment horizontal="center" vertical="top" wrapText="1"/>
    </xf>
    <xf numFmtId="0" fontId="7" fillId="2" borderId="0" xfId="0" applyFont="1" applyFill="1" applyBorder="1" applyAlignment="1">
      <alignment horizontal="left" vertical="top" wrapText="1"/>
    </xf>
    <xf numFmtId="0" fontId="13" fillId="2" borderId="4" xfId="0" applyFont="1" applyFill="1" applyBorder="1" applyAlignment="1">
      <alignment horizontal="left" vertical="top" wrapText="1"/>
    </xf>
    <xf numFmtId="0" fontId="13" fillId="2" borderId="2" xfId="0" applyFont="1" applyFill="1" applyBorder="1" applyAlignment="1">
      <alignment horizontal="left" vertical="top" wrapText="1"/>
    </xf>
    <xf numFmtId="0" fontId="29" fillId="0" borderId="0" xfId="0" applyFont="1"/>
    <xf numFmtId="164" fontId="30" fillId="0" borderId="0" xfId="0" applyNumberFormat="1" applyFont="1"/>
    <xf numFmtId="164" fontId="13" fillId="2" borderId="9" xfId="0" applyNumberFormat="1" applyFont="1" applyFill="1" applyBorder="1" applyAlignment="1">
      <alignment horizontal="center" vertical="top" wrapText="1"/>
    </xf>
    <xf numFmtId="0" fontId="14" fillId="2" borderId="14" xfId="0" applyFont="1" applyFill="1" applyBorder="1" applyAlignment="1">
      <alignment vertical="top" wrapText="1"/>
    </xf>
    <xf numFmtId="0" fontId="0" fillId="0" borderId="8" xfId="0" applyBorder="1"/>
    <xf numFmtId="0" fontId="17" fillId="2" borderId="6" xfId="0" applyFont="1" applyFill="1" applyBorder="1" applyAlignment="1">
      <alignment horizontal="left" vertical="top" wrapText="1"/>
    </xf>
    <xf numFmtId="0" fontId="13" fillId="2" borderId="3" xfId="0" applyFont="1" applyFill="1" applyBorder="1" applyAlignment="1">
      <alignment horizontal="left" vertical="top" wrapText="1"/>
    </xf>
    <xf numFmtId="168" fontId="32" fillId="0" borderId="0" xfId="0" applyNumberFormat="1" applyFont="1"/>
    <xf numFmtId="0" fontId="14" fillId="2" borderId="1" xfId="0" applyFont="1" applyFill="1" applyBorder="1" applyAlignment="1">
      <alignment horizontal="left" vertical="top" wrapText="1"/>
    </xf>
    <xf numFmtId="0" fontId="14" fillId="2" borderId="1" xfId="0" applyNumberFormat="1" applyFont="1" applyFill="1" applyBorder="1" applyAlignment="1">
      <alignment horizontal="center" vertical="top" wrapText="1"/>
    </xf>
    <xf numFmtId="3" fontId="14" fillId="2" borderId="1" xfId="0" applyNumberFormat="1" applyFont="1" applyFill="1" applyBorder="1" applyAlignment="1">
      <alignment horizontal="center" vertical="top" wrapText="1"/>
    </xf>
    <xf numFmtId="0" fontId="14" fillId="2" borderId="1" xfId="0" applyFont="1" applyFill="1" applyBorder="1" applyAlignment="1">
      <alignment vertical="top" wrapText="1"/>
    </xf>
    <xf numFmtId="0" fontId="16" fillId="2" borderId="0" xfId="0" applyFont="1" applyFill="1" applyBorder="1" applyAlignment="1">
      <alignment horizontal="left" vertical="top" wrapText="1"/>
    </xf>
    <xf numFmtId="0" fontId="0" fillId="0" borderId="0" xfId="0" applyBorder="1"/>
    <xf numFmtId="0" fontId="17" fillId="2" borderId="9" xfId="0" applyFont="1" applyFill="1" applyBorder="1" applyAlignment="1">
      <alignment horizontal="left" vertical="top" wrapText="1"/>
    </xf>
    <xf numFmtId="0" fontId="13" fillId="2" borderId="4" xfId="0" applyFont="1" applyFill="1" applyBorder="1" applyAlignment="1">
      <alignment horizontal="left" vertical="top" wrapText="1"/>
    </xf>
    <xf numFmtId="0" fontId="13" fillId="2" borderId="2" xfId="0" applyFont="1" applyFill="1" applyBorder="1" applyAlignment="1">
      <alignment horizontal="left" vertical="top" wrapText="1"/>
    </xf>
    <xf numFmtId="0" fontId="13" fillId="2" borderId="3" xfId="0" applyFont="1" applyFill="1" applyBorder="1" applyAlignment="1">
      <alignment horizontal="left" vertical="top" wrapText="1"/>
    </xf>
    <xf numFmtId="0" fontId="11" fillId="2" borderId="8" xfId="0" applyFont="1" applyFill="1" applyBorder="1" applyAlignment="1">
      <alignment wrapText="1"/>
    </xf>
    <xf numFmtId="0" fontId="11" fillId="2" borderId="6" xfId="0" applyFont="1" applyFill="1" applyBorder="1" applyAlignment="1">
      <alignment wrapText="1"/>
    </xf>
    <xf numFmtId="0" fontId="13" fillId="2" borderId="2" xfId="0" applyFont="1" applyFill="1" applyBorder="1" applyAlignment="1">
      <alignment horizontal="left" vertical="top" wrapText="1"/>
    </xf>
    <xf numFmtId="0" fontId="13" fillId="2" borderId="3" xfId="0" applyFont="1" applyFill="1" applyBorder="1" applyAlignment="1">
      <alignment horizontal="left" vertical="top" wrapText="1"/>
    </xf>
    <xf numFmtId="49" fontId="14" fillId="2" borderId="0" xfId="0" applyNumberFormat="1" applyFont="1" applyFill="1" applyBorder="1" applyAlignment="1">
      <alignment vertical="top" wrapText="1"/>
    </xf>
    <xf numFmtId="0" fontId="13" fillId="2" borderId="14" xfId="0" applyFont="1" applyFill="1" applyBorder="1" applyAlignment="1">
      <alignment horizontal="left" vertical="top" wrapText="1"/>
    </xf>
    <xf numFmtId="0" fontId="13" fillId="2" borderId="9" xfId="0" applyFont="1" applyFill="1" applyBorder="1" applyAlignment="1">
      <alignment horizontal="left" vertical="top" wrapText="1"/>
    </xf>
    <xf numFmtId="0" fontId="13" fillId="2" borderId="10" xfId="0" applyFont="1" applyFill="1" applyBorder="1" applyAlignment="1">
      <alignment horizontal="left" vertical="top" wrapText="1"/>
    </xf>
    <xf numFmtId="0" fontId="13" fillId="2" borderId="15" xfId="0" applyFont="1" applyFill="1" applyBorder="1" applyAlignment="1">
      <alignment horizontal="left" vertical="top" wrapText="1"/>
    </xf>
    <xf numFmtId="0" fontId="14" fillId="2" borderId="9" xfId="0" applyFont="1" applyFill="1" applyBorder="1" applyAlignment="1">
      <alignment vertical="top" wrapText="1"/>
    </xf>
    <xf numFmtId="0" fontId="14" fillId="2" borderId="9" xfId="0" applyFont="1" applyFill="1" applyBorder="1" applyAlignment="1">
      <alignment horizontal="left" vertical="top" wrapText="1"/>
    </xf>
    <xf numFmtId="0" fontId="14" fillId="2" borderId="10" xfId="0" applyFont="1" applyFill="1" applyBorder="1" applyAlignment="1">
      <alignment horizontal="left" vertical="top" wrapText="1"/>
    </xf>
    <xf numFmtId="49" fontId="14" fillId="2" borderId="9" xfId="0" applyNumberFormat="1" applyFont="1" applyFill="1" applyBorder="1" applyAlignment="1">
      <alignment vertical="top" wrapText="1"/>
    </xf>
    <xf numFmtId="49" fontId="14" fillId="2" borderId="8" xfId="0" applyNumberFormat="1" applyFont="1" applyFill="1" applyBorder="1" applyAlignment="1">
      <alignment vertical="top" wrapText="1"/>
    </xf>
    <xf numFmtId="0" fontId="13" fillId="2" borderId="13" xfId="0" applyFont="1" applyFill="1" applyBorder="1" applyAlignment="1">
      <alignment horizontal="left" vertical="top" wrapText="1"/>
    </xf>
    <xf numFmtId="0" fontId="13" fillId="2" borderId="10" xfId="0" applyFont="1" applyFill="1" applyBorder="1" applyAlignment="1">
      <alignment vertical="top" wrapText="1"/>
    </xf>
    <xf numFmtId="0" fontId="15" fillId="2" borderId="15" xfId="0" applyFont="1" applyFill="1" applyBorder="1" applyAlignment="1">
      <alignment vertical="top" wrapText="1"/>
    </xf>
    <xf numFmtId="0" fontId="2" fillId="2" borderId="7" xfId="0" applyFont="1" applyFill="1" applyBorder="1" applyAlignment="1">
      <alignment horizontal="left" vertical="top" wrapText="1"/>
    </xf>
    <xf numFmtId="0" fontId="2" fillId="2" borderId="11" xfId="0" applyFont="1" applyFill="1" applyBorder="1" applyAlignment="1">
      <alignment horizontal="left" vertical="top" wrapText="1"/>
    </xf>
    <xf numFmtId="0" fontId="2" fillId="2" borderId="12" xfId="0" applyFont="1" applyFill="1" applyBorder="1" applyAlignment="1">
      <alignment horizontal="left" vertical="top" wrapText="1"/>
    </xf>
    <xf numFmtId="164" fontId="13" fillId="2" borderId="3" xfId="0" applyNumberFormat="1" applyFont="1" applyFill="1" applyBorder="1" applyAlignment="1">
      <alignment vertical="top" wrapText="1"/>
    </xf>
    <xf numFmtId="164" fontId="13" fillId="2" borderId="4" xfId="0" applyNumberFormat="1" applyFont="1" applyFill="1" applyBorder="1" applyAlignment="1">
      <alignment vertical="top" wrapText="1"/>
    </xf>
    <xf numFmtId="0" fontId="7" fillId="2" borderId="5" xfId="0" applyFont="1" applyFill="1" applyBorder="1" applyAlignment="1">
      <alignment horizontal="left" vertical="top" wrapText="1"/>
    </xf>
    <xf numFmtId="0" fontId="11" fillId="2" borderId="0" xfId="0" applyFont="1" applyFill="1" applyBorder="1" applyAlignment="1">
      <alignment wrapText="1"/>
    </xf>
    <xf numFmtId="0" fontId="11" fillId="2" borderId="15" xfId="0" applyFont="1" applyFill="1" applyBorder="1" applyAlignment="1">
      <alignment wrapText="1"/>
    </xf>
    <xf numFmtId="0" fontId="11" fillId="2" borderId="13" xfId="0" applyFont="1" applyFill="1" applyBorder="1" applyAlignment="1">
      <alignment wrapText="1"/>
    </xf>
    <xf numFmtId="0" fontId="15" fillId="2" borderId="15" xfId="0" applyFont="1" applyFill="1" applyBorder="1" applyAlignment="1">
      <alignment horizontal="left" vertical="top" wrapText="1"/>
    </xf>
    <xf numFmtId="0" fontId="14" fillId="2" borderId="14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wrapText="1"/>
    </xf>
    <xf numFmtId="0" fontId="2" fillId="2" borderId="2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164" fontId="13" fillId="2" borderId="2" xfId="0" applyNumberFormat="1" applyFont="1" applyFill="1" applyBorder="1" applyAlignment="1">
      <alignment horizontal="left" vertical="top" wrapText="1"/>
    </xf>
    <xf numFmtId="164" fontId="13" fillId="2" borderId="3" xfId="0" applyNumberFormat="1" applyFont="1" applyFill="1" applyBorder="1" applyAlignment="1">
      <alignment horizontal="left" vertical="top" wrapText="1"/>
    </xf>
    <xf numFmtId="0" fontId="13" fillId="2" borderId="13" xfId="0" applyFont="1" applyFill="1" applyBorder="1" applyAlignment="1">
      <alignment horizontal="left" vertical="top" wrapText="1"/>
    </xf>
    <xf numFmtId="0" fontId="13" fillId="2" borderId="10" xfId="0" applyFont="1" applyFill="1" applyBorder="1" applyAlignment="1">
      <alignment horizontal="left" vertical="top" wrapText="1"/>
    </xf>
    <xf numFmtId="0" fontId="17" fillId="2" borderId="5" xfId="0" applyFont="1" applyFill="1" applyBorder="1" applyAlignment="1">
      <alignment horizontal="left" vertical="top" wrapText="1"/>
    </xf>
    <xf numFmtId="0" fontId="17" fillId="2" borderId="8" xfId="0" applyFont="1" applyFill="1" applyBorder="1" applyAlignment="1">
      <alignment horizontal="left" vertical="top" wrapText="1"/>
    </xf>
    <xf numFmtId="0" fontId="17" fillId="2" borderId="6" xfId="0" applyFont="1" applyFill="1" applyBorder="1" applyAlignment="1">
      <alignment horizontal="left" vertical="top" wrapText="1"/>
    </xf>
    <xf numFmtId="0" fontId="13" fillId="2" borderId="3" xfId="0" applyFont="1" applyFill="1" applyBorder="1" applyAlignment="1">
      <alignment horizontal="left" vertical="top" wrapText="1"/>
    </xf>
    <xf numFmtId="0" fontId="13" fillId="2" borderId="2" xfId="0" applyFont="1" applyFill="1" applyBorder="1" applyAlignment="1">
      <alignment horizontal="left" vertical="top" wrapText="1"/>
    </xf>
    <xf numFmtId="0" fontId="2" fillId="2" borderId="13" xfId="0" applyFont="1" applyFill="1" applyBorder="1" applyAlignment="1">
      <alignment horizontal="left" vertical="top" wrapText="1"/>
    </xf>
    <xf numFmtId="0" fontId="2" fillId="2" borderId="9" xfId="0" applyFont="1" applyFill="1" applyBorder="1" applyAlignment="1">
      <alignment horizontal="left" vertical="top" wrapText="1"/>
    </xf>
    <xf numFmtId="0" fontId="2" fillId="2" borderId="10" xfId="0" applyFont="1" applyFill="1" applyBorder="1" applyAlignment="1">
      <alignment horizontal="left" vertical="top" wrapText="1"/>
    </xf>
    <xf numFmtId="0" fontId="10" fillId="2" borderId="0" xfId="0" applyFont="1" applyFill="1" applyBorder="1" applyAlignment="1">
      <alignment horizontal="left"/>
    </xf>
    <xf numFmtId="0" fontId="10" fillId="2" borderId="9" xfId="0" applyFont="1" applyFill="1" applyBorder="1" applyAlignment="1">
      <alignment horizontal="left"/>
    </xf>
    <xf numFmtId="0" fontId="33" fillId="0" borderId="0" xfId="0" applyFont="1" applyFill="1" applyBorder="1" applyAlignment="1">
      <alignment horizontal="left" vertical="top" wrapText="1"/>
    </xf>
    <xf numFmtId="0" fontId="10" fillId="2" borderId="2" xfId="0" applyFont="1" applyFill="1" applyBorder="1" applyAlignment="1">
      <alignment horizontal="center" vertical="top" wrapText="1"/>
    </xf>
    <xf numFmtId="0" fontId="10" fillId="2" borderId="3" xfId="0" applyFont="1" applyFill="1" applyBorder="1" applyAlignment="1">
      <alignment horizontal="center" vertical="top" wrapText="1"/>
    </xf>
    <xf numFmtId="0" fontId="11" fillId="2" borderId="4" xfId="0" applyFont="1" applyFill="1" applyBorder="1" applyAlignment="1">
      <alignment horizontal="center" vertical="top" wrapText="1"/>
    </xf>
    <xf numFmtId="0" fontId="12" fillId="2" borderId="3" xfId="0" applyFont="1" applyFill="1" applyBorder="1" applyAlignment="1">
      <alignment vertical="top" wrapText="1"/>
    </xf>
    <xf numFmtId="0" fontId="11" fillId="2" borderId="4" xfId="0" applyFont="1" applyFill="1" applyBorder="1" applyAlignment="1">
      <alignment vertical="top"/>
    </xf>
    <xf numFmtId="0" fontId="12" fillId="2" borderId="3" xfId="0" applyFont="1" applyFill="1" applyBorder="1" applyAlignment="1">
      <alignment vertical="top"/>
    </xf>
    <xf numFmtId="0" fontId="17" fillId="2" borderId="11" xfId="0" applyFont="1" applyFill="1" applyBorder="1" applyAlignment="1">
      <alignment horizontal="left" vertical="top" wrapText="1"/>
    </xf>
    <xf numFmtId="0" fontId="17" fillId="2" borderId="14" xfId="0" applyFont="1" applyFill="1" applyBorder="1" applyAlignment="1">
      <alignment horizontal="left" vertical="top" wrapText="1"/>
    </xf>
    <xf numFmtId="0" fontId="17" fillId="2" borderId="12" xfId="0" applyFont="1" applyFill="1" applyBorder="1" applyAlignment="1">
      <alignment horizontal="left" vertical="top" wrapText="1"/>
    </xf>
    <xf numFmtId="0" fontId="2" fillId="2" borderId="4" xfId="0" applyFont="1" applyFill="1" applyBorder="1" applyAlignment="1">
      <alignment horizontal="left" vertical="top" wrapText="1"/>
    </xf>
    <xf numFmtId="0" fontId="30" fillId="0" borderId="0" xfId="0" applyNumberFormat="1" applyFont="1" applyAlignment="1">
      <alignment horizontal="center" wrapText="1"/>
    </xf>
    <xf numFmtId="164" fontId="27" fillId="0" borderId="0" xfId="0" applyNumberFormat="1" applyFont="1" applyAlignment="1">
      <alignment horizontal="center"/>
    </xf>
    <xf numFmtId="0" fontId="5" fillId="0" borderId="0" xfId="0" applyFont="1" applyBorder="1" applyAlignment="1">
      <alignment horizontal="left" wrapText="1"/>
    </xf>
    <xf numFmtId="0" fontId="7" fillId="2" borderId="15" xfId="0" applyFont="1" applyFill="1" applyBorder="1" applyAlignment="1">
      <alignment horizontal="left" vertical="top" wrapText="1"/>
    </xf>
    <xf numFmtId="0" fontId="11" fillId="2" borderId="15" xfId="0" applyFont="1" applyFill="1" applyBorder="1" applyAlignment="1">
      <alignment wrapText="1"/>
    </xf>
    <xf numFmtId="0" fontId="11" fillId="2" borderId="13" xfId="0" applyFont="1" applyFill="1" applyBorder="1" applyAlignment="1">
      <alignment wrapText="1"/>
    </xf>
    <xf numFmtId="0" fontId="31" fillId="0" borderId="0" xfId="0" applyFont="1" applyFill="1" applyBorder="1" applyAlignment="1">
      <alignment horizontal="left" vertical="top" wrapText="1"/>
    </xf>
    <xf numFmtId="0" fontId="34" fillId="0" borderId="0" xfId="0" applyFont="1" applyBorder="1" applyAlignment="1">
      <alignment horizontal="center" vertical="top" wrapText="1"/>
    </xf>
    <xf numFmtId="0" fontId="6" fillId="2" borderId="0" xfId="0" applyFont="1" applyFill="1" applyAlignment="1">
      <alignment wrapText="1"/>
    </xf>
    <xf numFmtId="0" fontId="11" fillId="2" borderId="4" xfId="0" applyFont="1" applyFill="1" applyBorder="1" applyAlignment="1">
      <alignment vertical="top" wrapText="1"/>
    </xf>
    <xf numFmtId="0" fontId="10" fillId="2" borderId="5" xfId="0" applyFont="1" applyFill="1" applyBorder="1" applyAlignment="1">
      <alignment horizontal="center" vertical="top" wrapText="1"/>
    </xf>
    <xf numFmtId="0" fontId="11" fillId="2" borderId="8" xfId="0" applyFont="1" applyFill="1" applyBorder="1" applyAlignment="1">
      <alignment horizontal="center" vertical="top" wrapText="1"/>
    </xf>
    <xf numFmtId="0" fontId="11" fillId="2" borderId="6" xfId="0" applyFont="1" applyFill="1" applyBorder="1" applyAlignment="1">
      <alignment horizontal="center" vertical="top" wrapText="1"/>
    </xf>
    <xf numFmtId="0" fontId="24" fillId="0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left" wrapText="1"/>
    </xf>
    <xf numFmtId="0" fontId="2" fillId="2" borderId="0" xfId="0" applyFont="1" applyFill="1" applyAlignment="1">
      <alignment wrapText="1"/>
    </xf>
    <xf numFmtId="0" fontId="0" fillId="0" borderId="0" xfId="0" applyAlignment="1">
      <alignment wrapText="1"/>
    </xf>
  </cellXfs>
  <cellStyles count="5">
    <cellStyle name="Обычный" xfId="0" builtinId="0"/>
    <cellStyle name="Обычный 2" xfId="1"/>
    <cellStyle name="Стиль 1" xfId="2"/>
    <cellStyle name="Стиль 2" xfId="3"/>
    <cellStyle name="Финансовый 2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WORK\&#1055;&#1056;&#1054;&#1043;&#1056;&#1040;&#1052;&#1040;\2024\&#1040;&#1082;&#1090;&#1091;&#1072;&#1083;&#1100;&#1085;&#1072;%20&#1074;&#1077;&#1088;&#1089;&#1110;&#1103;\2019-2027\&#1044;&#1086;&#1076;&#1072;&#1090;&#1086;&#1082;%20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34">
          <cell r="C34" t="str">
            <v>Нове будівництво відокремленого блоку автономної системи опалення з використанням комплектного теплогенеруючого модуля на базі теплових насосів типу «повітря-вода» для Комунального закладу дошкільної освіти (ясла-садок) №14 Криворізької міської ради за адресою: вул. Олексія Різничен-
ка, 80а, м. Кривий Ріг, Дніпропетровська обл.</v>
          </cell>
        </row>
        <row r="35">
          <cell r="C35" t="str">
            <v>Нове будівництво відокремленого блоку автономної системи опалення з використанням комплектного теплогенеруючого модуля на базі теплових насосів типу «повітря-вода» для Комунального закладу дошкільної освіти (ясла-садок) №42 Криворізької міської ради за адресою: вул. Космонавтів, 42, 
м. Кривий Ріг, Дніпропетровська обл.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8"/>
  <sheetViews>
    <sheetView tabSelected="1" view="pageBreakPreview" topLeftCell="A61" zoomScaleNormal="100" zoomScaleSheetLayoutView="100" workbookViewId="0">
      <selection activeCell="H5" sqref="H5:I5"/>
    </sheetView>
  </sheetViews>
  <sheetFormatPr defaultRowHeight="15" x14ac:dyDescent="0.25"/>
  <cols>
    <col min="1" max="1" width="3.5703125" customWidth="1"/>
    <col min="2" max="2" width="29.42578125" customWidth="1"/>
    <col min="3" max="3" width="49.7109375" customWidth="1"/>
    <col min="4" max="4" width="11" customWidth="1"/>
    <col min="5" max="5" width="27.140625" customWidth="1"/>
    <col min="6" max="6" width="24.7109375" customWidth="1"/>
    <col min="7" max="7" width="15.28515625" customWidth="1"/>
    <col min="8" max="8" width="15.42578125" customWidth="1"/>
    <col min="9" max="9" width="13.85546875" customWidth="1"/>
    <col min="10" max="10" width="15.42578125" customWidth="1"/>
    <col min="11" max="11" width="16.42578125" bestFit="1" customWidth="1"/>
    <col min="12" max="12" width="30.5703125" customWidth="1"/>
    <col min="13" max="13" width="31.140625" customWidth="1"/>
    <col min="14" max="14" width="16.7109375" customWidth="1"/>
    <col min="15" max="15" width="18.28515625" customWidth="1"/>
    <col min="17" max="17" width="10" bestFit="1" customWidth="1"/>
  </cols>
  <sheetData>
    <row r="1" spans="1:10" ht="15.75" hidden="1" x14ac:dyDescent="0.25">
      <c r="A1" s="1"/>
      <c r="B1" s="1"/>
      <c r="C1" s="7"/>
      <c r="D1" s="7"/>
      <c r="E1" s="7"/>
      <c r="F1" s="7"/>
      <c r="G1" s="3"/>
      <c r="H1" s="2"/>
      <c r="I1" s="190" t="s">
        <v>14</v>
      </c>
      <c r="J1" s="190"/>
    </row>
    <row r="2" spans="1:10" ht="15.75" hidden="1" x14ac:dyDescent="0.25">
      <c r="A2" s="1"/>
      <c r="B2" s="1"/>
      <c r="C2" s="7"/>
      <c r="D2" s="7"/>
      <c r="E2" s="7"/>
      <c r="F2" s="7"/>
      <c r="G2" s="3"/>
      <c r="H2" s="2"/>
      <c r="I2" s="6"/>
      <c r="J2" s="6"/>
    </row>
    <row r="3" spans="1:10" ht="15.75" customHeight="1" x14ac:dyDescent="0.25">
      <c r="A3" s="1"/>
      <c r="B3" s="1"/>
      <c r="C3" s="7"/>
      <c r="D3" s="7"/>
      <c r="E3" s="7"/>
      <c r="F3" s="7"/>
      <c r="G3" s="154"/>
      <c r="H3" s="196" t="s">
        <v>102</v>
      </c>
      <c r="I3" s="196"/>
      <c r="J3" s="196"/>
    </row>
    <row r="4" spans="1:10" ht="15.75" customHeight="1" x14ac:dyDescent="0.25">
      <c r="A4" s="1"/>
      <c r="B4" s="1"/>
      <c r="C4" s="7"/>
      <c r="D4" s="7"/>
      <c r="E4" s="7"/>
      <c r="F4" s="7"/>
      <c r="G4" s="154"/>
      <c r="H4" s="196" t="s">
        <v>103</v>
      </c>
      <c r="I4" s="196"/>
      <c r="J4" s="196"/>
    </row>
    <row r="5" spans="1:10" ht="15.75" customHeight="1" x14ac:dyDescent="0.25">
      <c r="A5" s="1"/>
      <c r="B5" s="1"/>
      <c r="C5" s="7"/>
      <c r="D5" s="7"/>
      <c r="E5" s="7"/>
      <c r="F5" s="7"/>
      <c r="G5" s="154"/>
      <c r="H5" s="197" t="s">
        <v>104</v>
      </c>
      <c r="I5" s="198"/>
      <c r="J5" s="154"/>
    </row>
    <row r="6" spans="1:10" ht="15.75" x14ac:dyDescent="0.25">
      <c r="A6" s="1"/>
      <c r="B6" s="1"/>
      <c r="C6" s="7"/>
      <c r="D6" s="7"/>
      <c r="E6" s="7"/>
      <c r="F6" s="7"/>
      <c r="G6" s="12"/>
      <c r="I6" s="12"/>
      <c r="J6" s="12"/>
    </row>
    <row r="7" spans="1:10" ht="72" customHeight="1" x14ac:dyDescent="0.25">
      <c r="A7" s="1"/>
      <c r="B7" s="1"/>
      <c r="C7" s="7"/>
      <c r="D7" s="7"/>
      <c r="E7" s="7"/>
      <c r="F7" s="7"/>
      <c r="G7" s="12"/>
      <c r="H7" s="12"/>
      <c r="I7" s="12"/>
      <c r="J7" s="12"/>
    </row>
    <row r="8" spans="1:10" ht="57" customHeight="1" x14ac:dyDescent="0.25">
      <c r="A8" s="1"/>
      <c r="B8" s="1"/>
      <c r="C8" s="7"/>
      <c r="D8" s="7"/>
      <c r="E8" s="7"/>
      <c r="F8" s="7"/>
      <c r="G8" s="12"/>
      <c r="H8" s="12"/>
      <c r="I8" s="12"/>
      <c r="J8" s="12"/>
    </row>
    <row r="9" spans="1:10" ht="18" customHeight="1" x14ac:dyDescent="0.25">
      <c r="A9" s="1"/>
      <c r="B9" s="1"/>
      <c r="C9" s="7"/>
      <c r="D9" s="7"/>
      <c r="E9" s="7"/>
      <c r="F9" s="7"/>
      <c r="G9" s="10" t="s">
        <v>18</v>
      </c>
      <c r="H9" s="10"/>
      <c r="I9" s="11"/>
      <c r="J9" s="11"/>
    </row>
    <row r="10" spans="1:10" ht="71.25" customHeight="1" x14ac:dyDescent="0.5">
      <c r="A10" s="40"/>
      <c r="B10" s="40"/>
      <c r="C10" s="195" t="s">
        <v>20</v>
      </c>
      <c r="D10" s="195"/>
      <c r="E10" s="195"/>
      <c r="F10" s="195"/>
      <c r="G10" s="195"/>
      <c r="H10" s="195"/>
      <c r="I10" s="41"/>
      <c r="J10" s="42"/>
    </row>
    <row r="11" spans="1:10" ht="12.75" customHeight="1" x14ac:dyDescent="0.5">
      <c r="A11" s="40"/>
      <c r="B11" s="40"/>
      <c r="C11" s="43"/>
      <c r="D11" s="44"/>
      <c r="E11" s="44"/>
      <c r="F11" s="44"/>
      <c r="G11" s="44"/>
      <c r="H11" s="44"/>
      <c r="I11" s="45"/>
      <c r="J11" s="45"/>
    </row>
    <row r="12" spans="1:10" ht="24" customHeight="1" x14ac:dyDescent="0.25">
      <c r="A12" s="195" t="s">
        <v>0</v>
      </c>
      <c r="B12" s="195"/>
      <c r="C12" s="195"/>
      <c r="D12" s="195"/>
      <c r="E12" s="195"/>
      <c r="F12" s="195"/>
      <c r="G12" s="195"/>
      <c r="H12" s="195"/>
      <c r="I12" s="195"/>
      <c r="J12" s="195"/>
    </row>
    <row r="13" spans="1:10" ht="35.25" customHeight="1" x14ac:dyDescent="0.25">
      <c r="A13" s="195" t="s">
        <v>29</v>
      </c>
      <c r="B13" s="195"/>
      <c r="C13" s="195"/>
      <c r="D13" s="195"/>
      <c r="E13" s="195"/>
      <c r="F13" s="195"/>
      <c r="G13" s="195"/>
      <c r="H13" s="195"/>
      <c r="I13" s="195"/>
      <c r="J13" s="195"/>
    </row>
    <row r="14" spans="1:10" ht="14.25" customHeight="1" x14ac:dyDescent="0.25">
      <c r="A14" s="4"/>
      <c r="B14" s="5"/>
      <c r="C14" s="5"/>
      <c r="D14" s="5"/>
      <c r="E14" s="5"/>
      <c r="F14" s="5"/>
      <c r="G14" s="5"/>
      <c r="H14" s="5"/>
      <c r="I14" s="5"/>
      <c r="J14" s="5"/>
    </row>
    <row r="15" spans="1:10" ht="15.75" x14ac:dyDescent="0.25">
      <c r="A15" s="172" t="s">
        <v>11</v>
      </c>
      <c r="B15" s="172" t="s">
        <v>4</v>
      </c>
      <c r="C15" s="172" t="s">
        <v>8</v>
      </c>
      <c r="D15" s="172" t="s">
        <v>19</v>
      </c>
      <c r="E15" s="172" t="s">
        <v>5</v>
      </c>
      <c r="F15" s="172" t="s">
        <v>10</v>
      </c>
      <c r="G15" s="172" t="s">
        <v>15</v>
      </c>
      <c r="H15" s="192" t="s">
        <v>13</v>
      </c>
      <c r="I15" s="193"/>
      <c r="J15" s="194"/>
    </row>
    <row r="16" spans="1:10" ht="15" customHeight="1" x14ac:dyDescent="0.25">
      <c r="A16" s="175"/>
      <c r="B16" s="175"/>
      <c r="C16" s="177"/>
      <c r="D16" s="173"/>
      <c r="E16" s="173"/>
      <c r="F16" s="173"/>
      <c r="G16" s="173"/>
      <c r="H16" s="172" t="s">
        <v>22</v>
      </c>
      <c r="I16" s="172" t="s">
        <v>23</v>
      </c>
      <c r="J16" s="172" t="s">
        <v>24</v>
      </c>
    </row>
    <row r="17" spans="1:17" ht="48" customHeight="1" x14ac:dyDescent="0.25">
      <c r="A17" s="191"/>
      <c r="B17" s="176"/>
      <c r="C17" s="176"/>
      <c r="D17" s="174"/>
      <c r="E17" s="174"/>
      <c r="F17" s="174"/>
      <c r="G17" s="191"/>
      <c r="H17" s="174"/>
      <c r="I17" s="174"/>
      <c r="J17" s="174" t="s">
        <v>7</v>
      </c>
    </row>
    <row r="18" spans="1:17" ht="15" customHeight="1" x14ac:dyDescent="0.25">
      <c r="A18" s="13">
        <v>1</v>
      </c>
      <c r="B18" s="14">
        <v>2</v>
      </c>
      <c r="C18" s="14">
        <v>3</v>
      </c>
      <c r="D18" s="15">
        <v>4</v>
      </c>
      <c r="E18" s="15">
        <v>5</v>
      </c>
      <c r="F18" s="15">
        <v>6</v>
      </c>
      <c r="G18" s="13">
        <v>7</v>
      </c>
      <c r="H18" s="15">
        <v>8</v>
      </c>
      <c r="I18" s="15">
        <v>9</v>
      </c>
      <c r="J18" s="15">
        <v>10</v>
      </c>
    </row>
    <row r="19" spans="1:17" ht="69" hidden="1" customHeight="1" x14ac:dyDescent="0.25">
      <c r="A19" s="70">
        <v>1</v>
      </c>
      <c r="B19" s="48" t="s">
        <v>3</v>
      </c>
      <c r="C19" s="16" t="s">
        <v>33</v>
      </c>
      <c r="D19" s="50" t="s">
        <v>21</v>
      </c>
      <c r="E19" s="49" t="s">
        <v>49</v>
      </c>
      <c r="F19" s="29" t="s">
        <v>65</v>
      </c>
      <c r="G19" s="18">
        <f>H19+I19+J19</f>
        <v>14018.974</v>
      </c>
      <c r="H19" s="18">
        <f>H20+H21+H22</f>
        <v>14018.974</v>
      </c>
      <c r="I19" s="18">
        <f t="shared" ref="I19:J19" si="0">I20+I21+I22</f>
        <v>0</v>
      </c>
      <c r="J19" s="18">
        <f t="shared" si="0"/>
        <v>0</v>
      </c>
    </row>
    <row r="20" spans="1:17" ht="221.25" hidden="1" customHeight="1" x14ac:dyDescent="0.25">
      <c r="A20" s="76"/>
      <c r="B20" s="46"/>
      <c r="C20" s="28" t="s">
        <v>27</v>
      </c>
      <c r="D20" s="30"/>
      <c r="E20" s="33" t="s">
        <v>46</v>
      </c>
      <c r="F20" s="99"/>
      <c r="G20" s="51">
        <f t="shared" ref="G20:G24" si="1">H20+I20+J20</f>
        <v>10800</v>
      </c>
      <c r="H20" s="65">
        <v>10800</v>
      </c>
      <c r="I20" s="26">
        <v>0</v>
      </c>
      <c r="J20" s="19">
        <v>0</v>
      </c>
    </row>
    <row r="21" spans="1:17" ht="66" hidden="1" customHeight="1" x14ac:dyDescent="0.25">
      <c r="A21" s="76"/>
      <c r="B21" s="46"/>
      <c r="C21" s="28" t="s">
        <v>30</v>
      </c>
      <c r="D21" s="57"/>
      <c r="E21" s="30" t="s">
        <v>31</v>
      </c>
      <c r="F21" s="99"/>
      <c r="G21" s="69">
        <f t="shared" si="1"/>
        <v>2500</v>
      </c>
      <c r="H21" s="23">
        <v>2500</v>
      </c>
      <c r="I21" s="23">
        <v>0</v>
      </c>
      <c r="J21" s="23">
        <v>0</v>
      </c>
    </row>
    <row r="22" spans="1:17" ht="94.5" hidden="1" customHeight="1" x14ac:dyDescent="0.25">
      <c r="A22" s="76"/>
      <c r="B22" s="46"/>
      <c r="C22" s="92" t="s">
        <v>69</v>
      </c>
      <c r="D22" s="93"/>
      <c r="E22" s="35" t="s">
        <v>46</v>
      </c>
      <c r="F22" s="67"/>
      <c r="G22" s="21">
        <f t="shared" si="1"/>
        <v>718.97400000000005</v>
      </c>
      <c r="H22" s="75">
        <v>718.97400000000005</v>
      </c>
      <c r="I22" s="75">
        <v>0</v>
      </c>
      <c r="J22" s="75">
        <v>0</v>
      </c>
    </row>
    <row r="23" spans="1:17" ht="54.75" customHeight="1" x14ac:dyDescent="0.25">
      <c r="A23" s="48">
        <v>1</v>
      </c>
      <c r="B23" s="48" t="s">
        <v>3</v>
      </c>
      <c r="C23" s="152" t="s">
        <v>87</v>
      </c>
      <c r="D23" s="128" t="s">
        <v>21</v>
      </c>
      <c r="E23" s="36" t="s">
        <v>6</v>
      </c>
      <c r="F23" s="128" t="s">
        <v>12</v>
      </c>
      <c r="G23" s="78">
        <f t="shared" si="1"/>
        <v>940</v>
      </c>
      <c r="H23" s="90">
        <v>940</v>
      </c>
      <c r="I23" s="90">
        <v>0</v>
      </c>
      <c r="J23" s="90">
        <v>0</v>
      </c>
    </row>
    <row r="24" spans="1:17" ht="15.75" x14ac:dyDescent="0.25">
      <c r="A24" s="161" t="s">
        <v>2</v>
      </c>
      <c r="B24" s="162"/>
      <c r="C24" s="162"/>
      <c r="D24" s="162"/>
      <c r="E24" s="162"/>
      <c r="F24" s="163"/>
      <c r="G24" s="78">
        <f t="shared" si="1"/>
        <v>14958.974</v>
      </c>
      <c r="H24" s="78">
        <f>H19+H23</f>
        <v>14958.974</v>
      </c>
      <c r="I24" s="78">
        <f t="shared" ref="I24:J24" si="2">I19+I23</f>
        <v>0</v>
      </c>
      <c r="J24" s="78">
        <f t="shared" si="2"/>
        <v>0</v>
      </c>
    </row>
    <row r="25" spans="1:17" ht="62.25" customHeight="1" x14ac:dyDescent="0.25">
      <c r="A25" s="20">
        <v>2</v>
      </c>
      <c r="B25" s="135" t="s">
        <v>9</v>
      </c>
      <c r="C25" s="153" t="s">
        <v>25</v>
      </c>
      <c r="D25" s="33" t="s">
        <v>21</v>
      </c>
      <c r="E25" s="33" t="s">
        <v>6</v>
      </c>
      <c r="F25" s="129" t="s">
        <v>12</v>
      </c>
      <c r="G25" s="18">
        <f>G42</f>
        <v>218.25200000000001</v>
      </c>
      <c r="H25" s="17">
        <f>H39+H40+H41</f>
        <v>218.25200000000001</v>
      </c>
      <c r="I25" s="17">
        <f>I39+I40+I41</f>
        <v>0</v>
      </c>
      <c r="J25" s="17">
        <f>J39+J40+J41</f>
        <v>0</v>
      </c>
    </row>
    <row r="26" spans="1:17" ht="85.5" hidden="1" customHeight="1" x14ac:dyDescent="0.25">
      <c r="A26" s="20"/>
      <c r="B26" s="135"/>
      <c r="C26" s="34" t="s">
        <v>48</v>
      </c>
      <c r="D26" s="36"/>
      <c r="E26" s="36"/>
      <c r="F26" s="107"/>
      <c r="G26" s="61" t="s">
        <v>75</v>
      </c>
      <c r="H26" s="61" t="s">
        <v>70</v>
      </c>
      <c r="I26" s="61" t="s">
        <v>72</v>
      </c>
      <c r="J26" s="55">
        <v>0</v>
      </c>
      <c r="Q26" s="8"/>
    </row>
    <row r="27" spans="1:17" ht="86.25" hidden="1" customHeight="1" x14ac:dyDescent="0.25">
      <c r="A27" s="24"/>
      <c r="B27" s="135"/>
      <c r="C27" s="32" t="s">
        <v>47</v>
      </c>
      <c r="D27" s="35"/>
      <c r="E27" s="33"/>
      <c r="F27" s="125"/>
      <c r="G27" s="53" t="s">
        <v>74</v>
      </c>
      <c r="H27" s="53" t="s">
        <v>71</v>
      </c>
      <c r="I27" s="61" t="s">
        <v>73</v>
      </c>
      <c r="J27" s="54">
        <v>0</v>
      </c>
      <c r="Q27" s="8"/>
    </row>
    <row r="28" spans="1:17" ht="36.75" customHeight="1" x14ac:dyDescent="0.25">
      <c r="A28" s="20"/>
      <c r="B28" s="135"/>
      <c r="C28" s="166" t="s">
        <v>78</v>
      </c>
      <c r="D28" s="134" t="s">
        <v>21</v>
      </c>
      <c r="E28" s="165" t="s">
        <v>6</v>
      </c>
      <c r="F28" s="124" t="s">
        <v>68</v>
      </c>
      <c r="G28" s="56" t="s">
        <v>90</v>
      </c>
      <c r="H28" s="56" t="s">
        <v>90</v>
      </c>
      <c r="I28" s="54">
        <v>0</v>
      </c>
      <c r="J28" s="54">
        <v>0</v>
      </c>
    </row>
    <row r="29" spans="1:17" ht="45.75" customHeight="1" x14ac:dyDescent="0.25">
      <c r="A29" s="20"/>
      <c r="B29" s="135"/>
      <c r="C29" s="167"/>
      <c r="D29" s="102"/>
      <c r="E29" s="164"/>
      <c r="F29" s="125" t="s">
        <v>59</v>
      </c>
      <c r="G29" s="56" t="s">
        <v>89</v>
      </c>
      <c r="H29" s="56" t="s">
        <v>89</v>
      </c>
      <c r="I29" s="55">
        <v>0</v>
      </c>
      <c r="J29" s="55">
        <v>0</v>
      </c>
    </row>
    <row r="30" spans="1:17" ht="25.5" customHeight="1" x14ac:dyDescent="0.25">
      <c r="A30" s="20"/>
      <c r="B30" s="135"/>
      <c r="C30" s="168"/>
      <c r="D30" s="102"/>
      <c r="E30" s="164"/>
      <c r="F30" s="123" t="s">
        <v>60</v>
      </c>
      <c r="G30" s="56" t="s">
        <v>88</v>
      </c>
      <c r="H30" s="56" t="s">
        <v>88</v>
      </c>
      <c r="I30" s="55">
        <v>0</v>
      </c>
      <c r="J30" s="55">
        <v>0</v>
      </c>
    </row>
    <row r="31" spans="1:17" ht="43.5" customHeight="1" x14ac:dyDescent="0.25">
      <c r="A31" s="24"/>
      <c r="B31" s="136"/>
      <c r="C31" s="166" t="s">
        <v>17</v>
      </c>
      <c r="D31" s="102"/>
      <c r="E31" s="20"/>
      <c r="F31" s="132" t="s">
        <v>68</v>
      </c>
      <c r="G31" s="53" t="s">
        <v>99</v>
      </c>
      <c r="H31" s="53" t="s">
        <v>99</v>
      </c>
      <c r="I31" s="104">
        <v>0</v>
      </c>
      <c r="J31" s="104">
        <v>0</v>
      </c>
    </row>
    <row r="32" spans="1:17" ht="46.5" customHeight="1" x14ac:dyDescent="0.25">
      <c r="A32" s="24"/>
      <c r="B32" s="136"/>
      <c r="C32" s="167"/>
      <c r="D32" s="102"/>
      <c r="E32" s="20"/>
      <c r="F32" s="132" t="s">
        <v>59</v>
      </c>
      <c r="G32" s="53" t="s">
        <v>98</v>
      </c>
      <c r="H32" s="53" t="s">
        <v>98</v>
      </c>
      <c r="I32" s="104">
        <v>0</v>
      </c>
      <c r="J32" s="104">
        <v>0</v>
      </c>
    </row>
    <row r="33" spans="1:13" ht="16.5" customHeight="1" x14ac:dyDescent="0.25">
      <c r="A33" s="22"/>
      <c r="B33" s="137"/>
      <c r="C33" s="168"/>
      <c r="D33" s="131"/>
      <c r="E33" s="85"/>
      <c r="F33" s="133" t="s">
        <v>60</v>
      </c>
      <c r="G33" s="52" t="s">
        <v>91</v>
      </c>
      <c r="H33" s="52" t="s">
        <v>91</v>
      </c>
      <c r="I33" s="104">
        <v>0</v>
      </c>
      <c r="J33" s="104">
        <v>0</v>
      </c>
    </row>
    <row r="34" spans="1:13" ht="33.75" customHeight="1" x14ac:dyDescent="0.25">
      <c r="A34" s="73"/>
      <c r="B34" s="72"/>
      <c r="C34" s="156" t="s">
        <v>42</v>
      </c>
      <c r="D34" s="102"/>
      <c r="E34" s="72"/>
      <c r="F34" s="125" t="s">
        <v>68</v>
      </c>
      <c r="G34" s="61" t="s">
        <v>101</v>
      </c>
      <c r="H34" s="61" t="s">
        <v>101</v>
      </c>
      <c r="I34" s="104">
        <v>0</v>
      </c>
      <c r="J34" s="104">
        <v>0</v>
      </c>
    </row>
    <row r="35" spans="1:13" ht="47.25" x14ac:dyDescent="0.25">
      <c r="A35" s="73"/>
      <c r="B35" s="72"/>
      <c r="C35" s="156"/>
      <c r="D35" s="102"/>
      <c r="E35" s="72"/>
      <c r="F35" s="101" t="s">
        <v>59</v>
      </c>
      <c r="G35" s="56" t="s">
        <v>100</v>
      </c>
      <c r="H35" s="56" t="s">
        <v>100</v>
      </c>
      <c r="I35" s="104">
        <v>0</v>
      </c>
      <c r="J35" s="104">
        <v>0</v>
      </c>
    </row>
    <row r="36" spans="1:13" ht="23.25" customHeight="1" x14ac:dyDescent="0.25">
      <c r="A36" s="22"/>
      <c r="B36" s="85"/>
      <c r="C36" s="181"/>
      <c r="D36" s="106"/>
      <c r="E36" s="85"/>
      <c r="F36" s="106" t="s">
        <v>60</v>
      </c>
      <c r="G36" s="53" t="s">
        <v>92</v>
      </c>
      <c r="H36" s="56" t="s">
        <v>92</v>
      </c>
      <c r="I36" s="83">
        <v>0</v>
      </c>
      <c r="J36" s="83">
        <v>0</v>
      </c>
    </row>
    <row r="37" spans="1:13" ht="91.5" hidden="1" customHeight="1" x14ac:dyDescent="0.25">
      <c r="A37" s="73"/>
      <c r="B37" s="20"/>
      <c r="C37" s="89" t="s">
        <v>44</v>
      </c>
      <c r="D37" s="33"/>
      <c r="E37" s="72"/>
      <c r="F37" s="20"/>
      <c r="G37" s="52" t="s">
        <v>45</v>
      </c>
      <c r="H37" s="104">
        <v>0</v>
      </c>
      <c r="I37" s="52" t="s">
        <v>34</v>
      </c>
      <c r="J37" s="61" t="s">
        <v>35</v>
      </c>
    </row>
    <row r="38" spans="1:13" ht="87" hidden="1" customHeight="1" x14ac:dyDescent="0.25">
      <c r="A38" s="73"/>
      <c r="B38" s="20"/>
      <c r="C38" s="34" t="s">
        <v>43</v>
      </c>
      <c r="D38" s="33"/>
      <c r="E38" s="72"/>
      <c r="F38" s="20"/>
      <c r="G38" s="56" t="s">
        <v>45</v>
      </c>
      <c r="H38" s="83">
        <v>0</v>
      </c>
      <c r="I38" s="56" t="s">
        <v>34</v>
      </c>
      <c r="J38" s="66" t="s">
        <v>35</v>
      </c>
    </row>
    <row r="39" spans="1:13" ht="137.25" hidden="1" customHeight="1" x14ac:dyDescent="0.25">
      <c r="A39" s="73"/>
      <c r="B39" s="20"/>
      <c r="C39" s="74" t="str">
        <f>[1]Лист1!C34</f>
        <v>Нове будівництво відокремленого блоку автономної системи опалення з використанням комплектного теплогенеруючого модуля на базі теплових насосів типу «повітря-вода» для Комунального закладу дошкільної освіти (ясла-садок) №14 Криворізької міської ради за адресою: вул. Олексія Різничен-
ка, 80а, м. Кривий Ріг, Дніпропетровська обл.</v>
      </c>
      <c r="D39" s="33"/>
      <c r="E39" s="72"/>
      <c r="F39" s="20"/>
      <c r="G39" s="69">
        <f>H39+I39+J39</f>
        <v>64.191000000000003</v>
      </c>
      <c r="H39" s="23">
        <v>64.191000000000003</v>
      </c>
      <c r="I39" s="23">
        <v>0</v>
      </c>
      <c r="J39" s="23">
        <v>0</v>
      </c>
    </row>
    <row r="40" spans="1:13" ht="132" hidden="1" customHeight="1" x14ac:dyDescent="0.25">
      <c r="A40" s="73"/>
      <c r="B40" s="20"/>
      <c r="C40" s="34" t="str">
        <f>[1]Лист1!C35</f>
        <v>Нове будівництво відокремленого блоку автономної системи опалення з використанням комплектного теплогенеруючого модуля на базі теплових насосів типу «повітря-вода» для Комунального закладу дошкільної освіти (ясла-садок) №42 Криворізької міської ради за адресою: вул. Космонавтів, 42, 
м. Кривий Ріг, Дніпропетровська обл.</v>
      </c>
      <c r="D40" s="33"/>
      <c r="E40" s="72"/>
      <c r="F40" s="20"/>
      <c r="G40" s="21">
        <f t="shared" ref="G40:G41" si="3">H40+I40+J40</f>
        <v>64.191000000000003</v>
      </c>
      <c r="H40" s="75">
        <v>64.191000000000003</v>
      </c>
      <c r="I40" s="75">
        <v>0</v>
      </c>
      <c r="J40" s="75">
        <v>0</v>
      </c>
    </row>
    <row r="41" spans="1:13" ht="145.5" hidden="1" customHeight="1" x14ac:dyDescent="0.25">
      <c r="A41" s="77"/>
      <c r="B41" s="85"/>
      <c r="C41" s="34" t="s">
        <v>50</v>
      </c>
      <c r="D41" s="35"/>
      <c r="E41" s="71"/>
      <c r="F41" s="85"/>
      <c r="G41" s="69">
        <f t="shared" si="3"/>
        <v>89.87</v>
      </c>
      <c r="H41" s="23">
        <v>89.87</v>
      </c>
      <c r="I41" s="23">
        <v>0</v>
      </c>
      <c r="J41" s="23">
        <v>0</v>
      </c>
    </row>
    <row r="42" spans="1:13" ht="13.5" hidden="1" customHeight="1" x14ac:dyDescent="0.25">
      <c r="A42" s="73"/>
      <c r="B42" s="178" t="s">
        <v>2</v>
      </c>
      <c r="C42" s="179"/>
      <c r="D42" s="58"/>
      <c r="E42" s="30"/>
      <c r="F42" s="99"/>
      <c r="G42" s="78">
        <f>H42+I42+J42</f>
        <v>218.25200000000001</v>
      </c>
      <c r="H42" s="90">
        <f>H25</f>
        <v>218.25200000000001</v>
      </c>
      <c r="I42" s="90">
        <f>I25</f>
        <v>0</v>
      </c>
      <c r="J42" s="90">
        <f>J25</f>
        <v>0</v>
      </c>
    </row>
    <row r="43" spans="1:13" ht="102" hidden="1" customHeight="1" x14ac:dyDescent="0.25">
      <c r="A43" s="70">
        <v>3</v>
      </c>
      <c r="B43" s="37" t="s">
        <v>26</v>
      </c>
      <c r="C43" s="98" t="s">
        <v>38</v>
      </c>
      <c r="D43" s="36" t="s">
        <v>21</v>
      </c>
      <c r="E43" s="36" t="s">
        <v>6</v>
      </c>
      <c r="F43" s="165" t="s">
        <v>86</v>
      </c>
      <c r="G43" s="18">
        <f>H43+I43+J43</f>
        <v>150267.802</v>
      </c>
      <c r="H43" s="18">
        <f>H44+H45+H46+H47+H48</f>
        <v>150267.802</v>
      </c>
      <c r="I43" s="18">
        <f>I44+I45+I46+I47+I48</f>
        <v>0</v>
      </c>
      <c r="J43" s="18">
        <f>J44+J45+J46+J47+J48</f>
        <v>0</v>
      </c>
    </row>
    <row r="44" spans="1:13" ht="80.25" hidden="1" customHeight="1" x14ac:dyDescent="0.25">
      <c r="A44" s="72"/>
      <c r="B44" s="24"/>
      <c r="C44" s="103" t="s">
        <v>66</v>
      </c>
      <c r="D44" s="33"/>
      <c r="E44" s="33"/>
      <c r="F44" s="164"/>
      <c r="G44" s="51">
        <f>H44+I44+J44</f>
        <v>17981.294000000002</v>
      </c>
      <c r="H44" s="88">
        <v>17981.294000000002</v>
      </c>
      <c r="I44" s="88">
        <v>0</v>
      </c>
      <c r="J44" s="51">
        <v>0</v>
      </c>
      <c r="L44" s="182"/>
      <c r="M44" s="108"/>
    </row>
    <row r="45" spans="1:13" ht="87" hidden="1" customHeight="1" x14ac:dyDescent="0.25">
      <c r="A45" s="72"/>
      <c r="B45" s="24"/>
      <c r="C45" s="34" t="s">
        <v>64</v>
      </c>
      <c r="D45" s="33"/>
      <c r="E45" s="33"/>
      <c r="F45" s="164"/>
      <c r="G45" s="69">
        <f t="shared" ref="G45:G46" si="4">H45+I45+J45</f>
        <v>79000</v>
      </c>
      <c r="H45" s="23">
        <f>80000-1000</f>
        <v>79000</v>
      </c>
      <c r="I45" s="23">
        <v>0</v>
      </c>
      <c r="J45" s="69">
        <v>0</v>
      </c>
      <c r="L45" s="182"/>
      <c r="M45" s="108"/>
    </row>
    <row r="46" spans="1:13" ht="87" hidden="1" customHeight="1" x14ac:dyDescent="0.25">
      <c r="A46" s="72"/>
      <c r="B46" s="24"/>
      <c r="C46" s="34" t="s">
        <v>63</v>
      </c>
      <c r="D46" s="33"/>
      <c r="E46" s="33"/>
      <c r="F46" s="164"/>
      <c r="G46" s="69">
        <f t="shared" si="4"/>
        <v>40000</v>
      </c>
      <c r="H46" s="23">
        <v>40000</v>
      </c>
      <c r="I46" s="23">
        <v>0</v>
      </c>
      <c r="J46" s="23">
        <v>0</v>
      </c>
      <c r="L46" s="182"/>
      <c r="M46" s="108"/>
    </row>
    <row r="47" spans="1:13" ht="128.25" hidden="1" customHeight="1" x14ac:dyDescent="0.25">
      <c r="A47" s="71"/>
      <c r="B47" s="22"/>
      <c r="C47" s="89" t="s">
        <v>61</v>
      </c>
      <c r="D47" s="35"/>
      <c r="E47" s="35"/>
      <c r="F47" s="123"/>
      <c r="G47" s="21">
        <f t="shared" ref="G47:G49" si="5">H47+I47+J47</f>
        <v>12986.508</v>
      </c>
      <c r="H47" s="21">
        <f>13836.47-349.962-500</f>
        <v>12986.508</v>
      </c>
      <c r="I47" s="21">
        <v>0</v>
      </c>
      <c r="J47" s="21">
        <v>0</v>
      </c>
      <c r="L47" s="182"/>
      <c r="M47" s="108"/>
    </row>
    <row r="48" spans="1:13" ht="141.75" hidden="1" x14ac:dyDescent="0.25">
      <c r="A48" s="72"/>
      <c r="B48" s="24"/>
      <c r="C48" s="103" t="s">
        <v>76</v>
      </c>
      <c r="D48" s="33"/>
      <c r="E48" s="33"/>
      <c r="F48" s="114"/>
      <c r="G48" s="51">
        <f t="shared" si="5"/>
        <v>300</v>
      </c>
      <c r="H48" s="110">
        <v>300</v>
      </c>
      <c r="I48" s="110">
        <v>0</v>
      </c>
      <c r="J48" s="110">
        <v>0</v>
      </c>
      <c r="L48" s="182"/>
      <c r="M48" s="108"/>
    </row>
    <row r="49" spans="1:14" ht="49.5" customHeight="1" x14ac:dyDescent="0.25">
      <c r="A49" s="116">
        <v>3</v>
      </c>
      <c r="B49" s="119" t="s">
        <v>26</v>
      </c>
      <c r="C49" s="96" t="s">
        <v>36</v>
      </c>
      <c r="D49" s="62" t="s">
        <v>21</v>
      </c>
      <c r="E49" s="62" t="s">
        <v>6</v>
      </c>
      <c r="F49" s="31" t="s">
        <v>12</v>
      </c>
      <c r="G49" s="17">
        <f t="shared" si="5"/>
        <v>180882.65899999999</v>
      </c>
      <c r="H49" s="17">
        <f>120900-4017.341</f>
        <v>116882.659</v>
      </c>
      <c r="I49" s="17">
        <v>64000</v>
      </c>
      <c r="J49" s="17">
        <v>0</v>
      </c>
      <c r="L49" s="182"/>
      <c r="M49" s="108"/>
    </row>
    <row r="50" spans="1:14" ht="48.75" hidden="1" customHeight="1" x14ac:dyDescent="0.3">
      <c r="A50" s="48"/>
      <c r="B50" s="37"/>
      <c r="C50" s="48" t="s">
        <v>37</v>
      </c>
      <c r="D50" s="140" t="s">
        <v>21</v>
      </c>
      <c r="E50" s="134" t="s">
        <v>6</v>
      </c>
      <c r="F50" s="124" t="s">
        <v>12</v>
      </c>
      <c r="G50" s="117" t="s">
        <v>79</v>
      </c>
      <c r="H50" s="118" t="s">
        <v>80</v>
      </c>
      <c r="I50" s="60" t="s">
        <v>81</v>
      </c>
      <c r="J50" s="59" t="s">
        <v>82</v>
      </c>
      <c r="K50" s="115"/>
      <c r="L50" s="182"/>
      <c r="M50" s="108"/>
    </row>
    <row r="51" spans="1:14" ht="15.75" x14ac:dyDescent="0.25">
      <c r="A51" s="161" t="s">
        <v>2</v>
      </c>
      <c r="B51" s="162"/>
      <c r="C51" s="162"/>
      <c r="D51" s="162"/>
      <c r="E51" s="162"/>
      <c r="F51" s="163"/>
      <c r="G51" s="18">
        <f>H51+I51+J51</f>
        <v>331150.46100000001</v>
      </c>
      <c r="H51" s="18">
        <f>H43+H49</f>
        <v>267150.46100000001</v>
      </c>
      <c r="I51" s="18">
        <f>I43+I49</f>
        <v>64000</v>
      </c>
      <c r="J51" s="18">
        <f>J43+J49</f>
        <v>0</v>
      </c>
      <c r="L51" s="182"/>
      <c r="M51" s="108"/>
    </row>
    <row r="52" spans="1:14" ht="63" x14ac:dyDescent="0.35">
      <c r="A52" s="72">
        <v>4</v>
      </c>
      <c r="B52" s="73" t="s">
        <v>28</v>
      </c>
      <c r="C52" s="72" t="s">
        <v>40</v>
      </c>
      <c r="D52" s="30" t="s">
        <v>21</v>
      </c>
      <c r="E52" s="30" t="s">
        <v>6</v>
      </c>
      <c r="F52" s="99" t="s">
        <v>12</v>
      </c>
      <c r="G52" s="86">
        <f>H52+I52+J52</f>
        <v>50008.394</v>
      </c>
      <c r="H52" s="97">
        <f>11000+2000+7000+11000+9608.394-11000+15000+5400</f>
        <v>50008.394</v>
      </c>
      <c r="I52" s="97">
        <v>0</v>
      </c>
      <c r="J52" s="97">
        <v>0</v>
      </c>
      <c r="L52" s="108"/>
      <c r="M52" s="109"/>
    </row>
    <row r="53" spans="1:14" ht="18" customHeight="1" x14ac:dyDescent="0.35">
      <c r="A53" s="161" t="s">
        <v>2</v>
      </c>
      <c r="B53" s="162"/>
      <c r="C53" s="162"/>
      <c r="D53" s="162"/>
      <c r="E53" s="162"/>
      <c r="F53" s="163"/>
      <c r="G53" s="17">
        <f>H53+I53+J53</f>
        <v>50008.394</v>
      </c>
      <c r="H53" s="17">
        <f>H52</f>
        <v>50008.394</v>
      </c>
      <c r="I53" s="17">
        <f t="shared" ref="I53:J53" si="6">I52</f>
        <v>0</v>
      </c>
      <c r="J53" s="17">
        <f t="shared" si="6"/>
        <v>0</v>
      </c>
      <c r="M53" s="63"/>
    </row>
    <row r="54" spans="1:14" ht="53.25" hidden="1" customHeight="1" x14ac:dyDescent="0.25">
      <c r="A54" s="38" t="s">
        <v>39</v>
      </c>
      <c r="B54" s="47" t="s">
        <v>1</v>
      </c>
      <c r="C54" s="139" t="s">
        <v>77</v>
      </c>
      <c r="D54" s="100" t="s">
        <v>21</v>
      </c>
      <c r="E54" s="62" t="s">
        <v>6</v>
      </c>
      <c r="F54" s="31" t="s">
        <v>12</v>
      </c>
      <c r="G54" s="18">
        <f>H54+I54+J54</f>
        <v>484.81200000000001</v>
      </c>
      <c r="H54" s="17">
        <f>136.85+100+49.962</f>
        <v>286.81200000000001</v>
      </c>
      <c r="I54" s="17">
        <v>99</v>
      </c>
      <c r="J54" s="17">
        <v>99</v>
      </c>
      <c r="M54" s="8"/>
      <c r="N54" s="8"/>
    </row>
    <row r="55" spans="1:14" ht="80.25" hidden="1" customHeight="1" x14ac:dyDescent="0.25">
      <c r="A55" s="82"/>
      <c r="B55" s="27"/>
      <c r="C55" s="138" t="s">
        <v>41</v>
      </c>
      <c r="D55" s="99" t="s">
        <v>21</v>
      </c>
      <c r="E55" s="101" t="s">
        <v>62</v>
      </c>
      <c r="F55" s="101" t="s">
        <v>12</v>
      </c>
      <c r="G55" s="78">
        <f t="shared" ref="G55" si="7">H55+I55+J55</f>
        <v>163.5</v>
      </c>
      <c r="H55" s="90">
        <v>54.5</v>
      </c>
      <c r="I55" s="90">
        <v>54.5</v>
      </c>
      <c r="J55" s="90">
        <v>54.5</v>
      </c>
      <c r="N55" s="8"/>
    </row>
    <row r="56" spans="1:14" ht="15.75" hidden="1" customHeight="1" x14ac:dyDescent="0.25">
      <c r="A56" s="82"/>
      <c r="B56" s="180" t="s">
        <v>2</v>
      </c>
      <c r="C56" s="162"/>
      <c r="D56" s="28"/>
      <c r="E56" s="112"/>
      <c r="F56" s="113"/>
      <c r="G56" s="18">
        <f>H56+I56+J56</f>
        <v>648.31200000000001</v>
      </c>
      <c r="H56" s="17">
        <f>H54+H55</f>
        <v>341.31200000000001</v>
      </c>
      <c r="I56" s="17">
        <f>I54+I55</f>
        <v>153.5</v>
      </c>
      <c r="J56" s="17">
        <f>J54+J55</f>
        <v>153.5</v>
      </c>
      <c r="L56" s="64"/>
    </row>
    <row r="57" spans="1:14" ht="49.5" hidden="1" customHeight="1" x14ac:dyDescent="0.25">
      <c r="A57" s="38" t="s">
        <v>51</v>
      </c>
      <c r="B57" s="25" t="s">
        <v>52</v>
      </c>
      <c r="C57" s="111" t="s">
        <v>53</v>
      </c>
      <c r="D57" s="30" t="s">
        <v>21</v>
      </c>
      <c r="E57" s="81" t="s">
        <v>6</v>
      </c>
      <c r="F57" s="80" t="s">
        <v>12</v>
      </c>
      <c r="G57" s="18">
        <f>H57+I57+J57</f>
        <v>365</v>
      </c>
      <c r="H57" s="17">
        <f>H58+H59</f>
        <v>365</v>
      </c>
      <c r="I57" s="17">
        <f t="shared" ref="I57:J57" si="8">I58+I59</f>
        <v>0</v>
      </c>
      <c r="J57" s="17">
        <f t="shared" si="8"/>
        <v>0</v>
      </c>
      <c r="L57" s="64"/>
    </row>
    <row r="58" spans="1:14" ht="102" hidden="1" customHeight="1" x14ac:dyDescent="0.25">
      <c r="A58" s="76"/>
      <c r="B58" s="79"/>
      <c r="C58" s="89" t="s">
        <v>54</v>
      </c>
      <c r="D58" s="30"/>
      <c r="E58" s="81"/>
      <c r="F58" s="80"/>
      <c r="G58" s="69">
        <f t="shared" ref="G58:G59" si="9">H58+I58+J58</f>
        <v>165</v>
      </c>
      <c r="H58" s="23">
        <f>165</f>
        <v>165</v>
      </c>
      <c r="I58" s="23">
        <v>0</v>
      </c>
      <c r="J58" s="23">
        <v>0</v>
      </c>
      <c r="L58" s="64"/>
    </row>
    <row r="59" spans="1:14" ht="99" hidden="1" customHeight="1" x14ac:dyDescent="0.25">
      <c r="A59" s="82"/>
      <c r="B59" s="91"/>
      <c r="C59" s="34" t="s">
        <v>55</v>
      </c>
      <c r="D59" s="93"/>
      <c r="E59" s="95"/>
      <c r="F59" s="94"/>
      <c r="G59" s="69">
        <f t="shared" si="9"/>
        <v>200</v>
      </c>
      <c r="H59" s="23">
        <f>200</f>
        <v>200</v>
      </c>
      <c r="I59" s="23">
        <v>0</v>
      </c>
      <c r="J59" s="23">
        <v>0</v>
      </c>
      <c r="L59" s="84"/>
      <c r="M59" s="8"/>
    </row>
    <row r="60" spans="1:14" ht="15.75" hidden="1" customHeight="1" x14ac:dyDescent="0.25">
      <c r="A60" s="76"/>
      <c r="B60" s="178" t="s">
        <v>2</v>
      </c>
      <c r="C60" s="162"/>
      <c r="D60" s="120"/>
      <c r="E60" s="121"/>
      <c r="F60" s="122"/>
      <c r="G60" s="18">
        <f>G57</f>
        <v>365</v>
      </c>
      <c r="H60" s="18">
        <f t="shared" ref="H60:J60" si="10">H57</f>
        <v>365</v>
      </c>
      <c r="I60" s="18">
        <f t="shared" si="10"/>
        <v>0</v>
      </c>
      <c r="J60" s="18">
        <f t="shared" si="10"/>
        <v>0</v>
      </c>
      <c r="L60" s="64"/>
      <c r="M60" s="8"/>
    </row>
    <row r="61" spans="1:14" ht="36" customHeight="1" x14ac:dyDescent="0.35">
      <c r="A61" s="38" t="s">
        <v>56</v>
      </c>
      <c r="B61" s="47" t="s">
        <v>57</v>
      </c>
      <c r="C61" s="142" t="s">
        <v>58</v>
      </c>
      <c r="D61" s="50" t="s">
        <v>21</v>
      </c>
      <c r="E61" s="157" t="s">
        <v>6</v>
      </c>
      <c r="F61" s="159" t="s">
        <v>94</v>
      </c>
      <c r="G61" s="18">
        <f>H61+I61+J61</f>
        <v>138554.20599999998</v>
      </c>
      <c r="H61" s="18">
        <f>H62+H63</f>
        <v>138554.20599999998</v>
      </c>
      <c r="I61" s="18">
        <f t="shared" ref="I61:J61" si="11">I62+I63</f>
        <v>0</v>
      </c>
      <c r="J61" s="18">
        <f t="shared" si="11"/>
        <v>0</v>
      </c>
      <c r="L61" s="87"/>
    </row>
    <row r="62" spans="1:14" ht="54.75" customHeight="1" x14ac:dyDescent="0.35">
      <c r="A62" s="76"/>
      <c r="B62" s="76"/>
      <c r="C62" s="143" t="s">
        <v>96</v>
      </c>
      <c r="D62" s="57"/>
      <c r="E62" s="158"/>
      <c r="F62" s="160"/>
      <c r="G62" s="69">
        <f>H62+I62+J62</f>
        <v>54.15</v>
      </c>
      <c r="H62" s="21">
        <v>54.15</v>
      </c>
      <c r="I62" s="21">
        <v>0</v>
      </c>
      <c r="J62" s="21">
        <v>0</v>
      </c>
      <c r="L62" s="87"/>
    </row>
    <row r="63" spans="1:14" ht="37.5" customHeight="1" x14ac:dyDescent="0.35">
      <c r="A63" s="76"/>
      <c r="B63" s="76"/>
      <c r="C63" s="155" t="s">
        <v>85</v>
      </c>
      <c r="D63" s="57"/>
      <c r="E63" s="146"/>
      <c r="F63" s="140" t="s">
        <v>68</v>
      </c>
      <c r="G63" s="21">
        <f>H63+I63+J63</f>
        <v>138500.05599999998</v>
      </c>
      <c r="H63" s="21">
        <f>H64+H65+H66</f>
        <v>138500.05599999998</v>
      </c>
      <c r="I63" s="21">
        <f t="shared" ref="I63:J63" si="12">I64+I65+I66</f>
        <v>0</v>
      </c>
      <c r="J63" s="21">
        <f t="shared" si="12"/>
        <v>0</v>
      </c>
      <c r="L63" s="87"/>
    </row>
    <row r="64" spans="1:14" ht="48.75" customHeight="1" x14ac:dyDescent="0.35">
      <c r="A64" s="76"/>
      <c r="B64" s="76"/>
      <c r="C64" s="156"/>
      <c r="D64" s="57"/>
      <c r="E64" s="146"/>
      <c r="F64" s="132" t="s">
        <v>59</v>
      </c>
      <c r="G64" s="21">
        <f t="shared" ref="G64:G66" si="13">H64+I64+J64</f>
        <v>37764.1</v>
      </c>
      <c r="H64" s="23">
        <f>1500+36264.1</f>
        <v>37764.1</v>
      </c>
      <c r="I64" s="23">
        <v>0</v>
      </c>
      <c r="J64" s="23">
        <v>0</v>
      </c>
      <c r="L64" s="87"/>
    </row>
    <row r="65" spans="1:21" ht="19.5" customHeight="1" x14ac:dyDescent="0.35">
      <c r="A65" s="76"/>
      <c r="B65" s="76"/>
      <c r="C65" s="144"/>
      <c r="D65" s="57"/>
      <c r="E65" s="146"/>
      <c r="F65" s="132" t="s">
        <v>97</v>
      </c>
      <c r="G65" s="21">
        <f t="shared" si="13"/>
        <v>63735.955999999998</v>
      </c>
      <c r="H65" s="23">
        <v>63735.955999999998</v>
      </c>
      <c r="I65" s="23">
        <v>0</v>
      </c>
      <c r="J65" s="23">
        <v>0</v>
      </c>
      <c r="L65" s="87"/>
    </row>
    <row r="66" spans="1:21" ht="23.25" customHeight="1" x14ac:dyDescent="0.35">
      <c r="A66" s="82"/>
      <c r="B66" s="82"/>
      <c r="C66" s="145"/>
      <c r="D66" s="93"/>
      <c r="E66" s="147"/>
      <c r="F66" s="141" t="s">
        <v>93</v>
      </c>
      <c r="G66" s="21">
        <f t="shared" si="13"/>
        <v>37000</v>
      </c>
      <c r="H66" s="23">
        <v>37000</v>
      </c>
      <c r="I66" s="23">
        <v>0</v>
      </c>
      <c r="J66" s="23">
        <v>0</v>
      </c>
      <c r="L66" s="87"/>
    </row>
    <row r="67" spans="1:21" ht="15.75" customHeight="1" x14ac:dyDescent="0.25">
      <c r="A67" s="161" t="s">
        <v>2</v>
      </c>
      <c r="B67" s="162"/>
      <c r="C67" s="162"/>
      <c r="D67" s="162"/>
      <c r="E67" s="162"/>
      <c r="F67" s="163"/>
      <c r="G67" s="18">
        <f>G61</f>
        <v>138554.20599999998</v>
      </c>
      <c r="H67" s="18">
        <f t="shared" ref="H67:J67" si="14">H61</f>
        <v>138554.20599999998</v>
      </c>
      <c r="I67" s="18">
        <f t="shared" si="14"/>
        <v>0</v>
      </c>
      <c r="J67" s="18">
        <f t="shared" si="14"/>
        <v>0</v>
      </c>
      <c r="L67" s="64"/>
    </row>
    <row r="68" spans="1:21" ht="16.5" customHeight="1" x14ac:dyDescent="0.25">
      <c r="A68" s="47"/>
      <c r="B68" s="169" t="s">
        <v>16</v>
      </c>
      <c r="C68" s="169"/>
      <c r="D68" s="169"/>
      <c r="E68" s="169"/>
      <c r="F68" s="170"/>
      <c r="G68" s="39">
        <f>H68+I68+J68</f>
        <v>535903.59899999993</v>
      </c>
      <c r="H68" s="39">
        <f>H24+H42+H51+H53+H56+H60+H67</f>
        <v>471596.59899999993</v>
      </c>
      <c r="I68" s="39">
        <f>I24+I42+I51+I53+I56+I60+I67</f>
        <v>64153.5</v>
      </c>
      <c r="J68" s="39">
        <f>J24+J42+J51+J53+J56+J60+J67</f>
        <v>153.5</v>
      </c>
      <c r="L68" s="68"/>
      <c r="M68" s="183"/>
      <c r="N68" s="183"/>
    </row>
    <row r="69" spans="1:21" ht="17.25" customHeight="1" x14ac:dyDescent="0.25">
      <c r="A69" s="25"/>
      <c r="B69" s="185" t="s">
        <v>95</v>
      </c>
      <c r="C69" s="186"/>
      <c r="D69" s="186"/>
      <c r="E69" s="186"/>
      <c r="F69" s="187"/>
      <c r="G69" s="21">
        <f>H69+I69+J69</f>
        <v>435167.64299999992</v>
      </c>
      <c r="H69" s="23">
        <f>H24+H42+H51+H53+H56+H60+H67-H65-H66</f>
        <v>370860.64299999992</v>
      </c>
      <c r="I69" s="23">
        <f>I24+I42+I51+I53+I56+I60+I67</f>
        <v>64153.5</v>
      </c>
      <c r="J69" s="23">
        <f>J24+J42+J51+J53+J56+J60+J67</f>
        <v>153.5</v>
      </c>
      <c r="L69" s="8"/>
    </row>
    <row r="70" spans="1:21" ht="17.25" customHeight="1" x14ac:dyDescent="0.25">
      <c r="A70" s="76"/>
      <c r="B70" s="50" t="s">
        <v>60</v>
      </c>
      <c r="C70" s="150"/>
      <c r="D70" s="150"/>
      <c r="E70" s="150"/>
      <c r="F70" s="151"/>
      <c r="G70" s="21">
        <f t="shared" ref="G70:G71" si="15">H70+I70+J70</f>
        <v>63735.955999999998</v>
      </c>
      <c r="H70" s="23">
        <f>H65</f>
        <v>63735.955999999998</v>
      </c>
      <c r="I70" s="23">
        <f t="shared" ref="I70:J70" si="16">I65</f>
        <v>0</v>
      </c>
      <c r="J70" s="23">
        <f t="shared" si="16"/>
        <v>0</v>
      </c>
      <c r="L70" s="8"/>
    </row>
    <row r="71" spans="1:21" ht="17.25" customHeight="1" x14ac:dyDescent="0.25">
      <c r="A71" s="82"/>
      <c r="B71" s="148" t="s">
        <v>93</v>
      </c>
      <c r="C71" s="126"/>
      <c r="D71" s="126"/>
      <c r="E71" s="126"/>
      <c r="F71" s="127"/>
      <c r="G71" s="21">
        <f t="shared" si="15"/>
        <v>37000</v>
      </c>
      <c r="H71" s="23">
        <f>H66</f>
        <v>37000</v>
      </c>
      <c r="I71" s="23">
        <f t="shared" ref="I71:J71" si="17">I66</f>
        <v>0</v>
      </c>
      <c r="J71" s="23">
        <f t="shared" si="17"/>
        <v>0</v>
      </c>
      <c r="L71" s="8"/>
    </row>
    <row r="72" spans="1:21" ht="17.25" customHeight="1" x14ac:dyDescent="0.25">
      <c r="A72" s="130"/>
      <c r="B72" s="105"/>
      <c r="C72" s="149"/>
      <c r="D72" s="149"/>
      <c r="E72" s="149"/>
      <c r="F72" s="149"/>
      <c r="G72" s="65"/>
      <c r="H72" s="65"/>
      <c r="I72" s="65"/>
      <c r="J72" s="65"/>
      <c r="L72" s="8"/>
    </row>
    <row r="73" spans="1:21" ht="33.75" customHeight="1" x14ac:dyDescent="0.25">
      <c r="A73" s="171" t="s">
        <v>83</v>
      </c>
      <c r="B73" s="171"/>
      <c r="C73" s="171"/>
      <c r="D73" s="171"/>
      <c r="E73" s="171"/>
      <c r="F73" s="171"/>
      <c r="G73" s="171"/>
      <c r="H73" s="171"/>
      <c r="I73" s="171"/>
      <c r="J73" s="171"/>
      <c r="L73" s="64"/>
    </row>
    <row r="74" spans="1:21" ht="33.75" customHeight="1" x14ac:dyDescent="0.25">
      <c r="A74" s="171" t="s">
        <v>84</v>
      </c>
      <c r="B74" s="171"/>
      <c r="C74" s="171"/>
      <c r="D74" s="171"/>
      <c r="E74" s="171"/>
      <c r="F74" s="171"/>
      <c r="G74" s="171"/>
      <c r="H74" s="171"/>
      <c r="I74" s="171"/>
      <c r="J74" s="171"/>
      <c r="L74" s="171"/>
      <c r="M74" s="171"/>
      <c r="N74" s="171"/>
      <c r="O74" s="171"/>
      <c r="P74" s="171"/>
      <c r="Q74" s="171"/>
      <c r="R74" s="171"/>
      <c r="S74" s="171"/>
      <c r="T74" s="171"/>
      <c r="U74" s="171"/>
    </row>
    <row r="75" spans="1:21" ht="65.25" customHeight="1" x14ac:dyDescent="0.25">
      <c r="A75" s="188" t="s">
        <v>67</v>
      </c>
      <c r="B75" s="188"/>
      <c r="C75" s="188"/>
      <c r="D75" s="188"/>
      <c r="E75" s="188"/>
      <c r="F75" s="188"/>
      <c r="G75" s="188"/>
      <c r="H75" s="188"/>
      <c r="I75" s="188"/>
      <c r="J75" s="188"/>
      <c r="L75" s="64"/>
    </row>
    <row r="76" spans="1:21" ht="33" customHeight="1" x14ac:dyDescent="0.35">
      <c r="A76" s="9"/>
      <c r="B76" s="189" t="s">
        <v>32</v>
      </c>
      <c r="C76" s="189"/>
      <c r="D76" s="189"/>
      <c r="E76" s="189"/>
      <c r="F76" s="189"/>
      <c r="G76" s="189"/>
      <c r="H76" s="189"/>
      <c r="I76" s="189"/>
      <c r="J76" s="9"/>
      <c r="K76" s="9"/>
    </row>
    <row r="77" spans="1:21" ht="21" customHeight="1" x14ac:dyDescent="0.25"/>
    <row r="78" spans="1:21" ht="23.25" customHeight="1" x14ac:dyDescent="0.35">
      <c r="A78" s="184"/>
      <c r="B78" s="184"/>
      <c r="C78" s="184"/>
      <c r="D78" s="184"/>
      <c r="E78" s="184"/>
      <c r="F78" s="184"/>
      <c r="G78" s="184"/>
      <c r="H78" s="184"/>
      <c r="I78" s="184"/>
      <c r="J78" s="184"/>
    </row>
  </sheetData>
  <mergeCells count="44">
    <mergeCell ref="I1:J1"/>
    <mergeCell ref="F15:F17"/>
    <mergeCell ref="G15:G17"/>
    <mergeCell ref="H15:J15"/>
    <mergeCell ref="H16:H17"/>
    <mergeCell ref="I16:I17"/>
    <mergeCell ref="J16:J17"/>
    <mergeCell ref="A13:J13"/>
    <mergeCell ref="A12:J12"/>
    <mergeCell ref="C10:H10"/>
    <mergeCell ref="A15:A17"/>
    <mergeCell ref="D15:D17"/>
    <mergeCell ref="H3:J3"/>
    <mergeCell ref="H4:J4"/>
    <mergeCell ref="H5:I5"/>
    <mergeCell ref="A78:J78"/>
    <mergeCell ref="B69:F69"/>
    <mergeCell ref="A73:J73"/>
    <mergeCell ref="A75:J75"/>
    <mergeCell ref="A74:J74"/>
    <mergeCell ref="B76:I76"/>
    <mergeCell ref="B68:F68"/>
    <mergeCell ref="L74:U74"/>
    <mergeCell ref="E15:E17"/>
    <mergeCell ref="B15:B17"/>
    <mergeCell ref="C15:C17"/>
    <mergeCell ref="B42:C42"/>
    <mergeCell ref="B56:C56"/>
    <mergeCell ref="B60:C60"/>
    <mergeCell ref="C31:C33"/>
    <mergeCell ref="C34:C36"/>
    <mergeCell ref="F43:F44"/>
    <mergeCell ref="L44:L51"/>
    <mergeCell ref="M68:N68"/>
    <mergeCell ref="A67:F67"/>
    <mergeCell ref="A53:F53"/>
    <mergeCell ref="C63:C64"/>
    <mergeCell ref="E61:E62"/>
    <mergeCell ref="F61:F62"/>
    <mergeCell ref="A51:F51"/>
    <mergeCell ref="A24:F24"/>
    <mergeCell ref="F45:F46"/>
    <mergeCell ref="E28:E30"/>
    <mergeCell ref="C28:C30"/>
  </mergeCells>
  <pageMargins left="0.9055118110236221" right="0.31496062992125984" top="0.82677165354330717" bottom="0.74803149606299213" header="0.31496062992125984" footer="0.31496062992125984"/>
  <pageSetup paperSize="9" scale="61" orientation="landscape" r:id="rId1"/>
  <headerFooter differentFirst="1">
    <oddHeader>&amp;C&amp;P&amp;R&amp;"Times New Roman,курсив"&amp;18Продовження додатка 2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2025-07-31T11:51:01Z</dcterms:modified>
</cp:coreProperties>
</file>