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245" windowWidth="14805" windowHeight="6870"/>
  </bookViews>
  <sheets>
    <sheet name="Лист1" sheetId="3" r:id="rId1"/>
  </sheets>
  <externalReferences>
    <externalReference r:id="rId2"/>
  </externalReferences>
  <definedNames>
    <definedName name="_xlnm.Print_Titles" localSheetId="0">Лист1!$18:$18</definedName>
    <definedName name="_xlnm.Print_Area" localSheetId="0">Лист1!$A$1:$J$66</definedName>
  </definedNames>
  <calcPr calcId="152511"/>
</workbook>
</file>

<file path=xl/calcChain.xml><?xml version="1.0" encoding="utf-8"?>
<calcChain xmlns="http://schemas.openxmlformats.org/spreadsheetml/2006/main">
  <c r="G59" i="3" l="1"/>
  <c r="J58" i="3"/>
  <c r="I58" i="3"/>
  <c r="H58" i="3"/>
  <c r="H44" i="3"/>
  <c r="H42" i="3"/>
  <c r="G45" i="3"/>
  <c r="H56" i="3" l="1"/>
  <c r="H55" i="3"/>
  <c r="K54" i="3"/>
  <c r="G43" i="3" l="1"/>
  <c r="H51" i="3" l="1"/>
  <c r="G51" i="3" s="1"/>
  <c r="H40" i="3"/>
  <c r="I40" i="3" l="1"/>
  <c r="J40" i="3"/>
  <c r="I19" i="3" l="1"/>
  <c r="J19" i="3"/>
  <c r="H19" i="3"/>
  <c r="G22" i="3"/>
  <c r="H49" i="3" l="1"/>
  <c r="I50" i="3" l="1"/>
  <c r="J50" i="3"/>
  <c r="H50" i="3"/>
  <c r="G50" i="3" l="1"/>
  <c r="I48" i="3" l="1"/>
  <c r="J48" i="3"/>
  <c r="G42" i="3"/>
  <c r="G41" i="3"/>
  <c r="G44" i="3" l="1"/>
  <c r="H60" i="3" l="1"/>
  <c r="I60" i="3"/>
  <c r="J60" i="3"/>
  <c r="G58" i="3"/>
  <c r="G60" i="3" s="1"/>
  <c r="I54" i="3"/>
  <c r="I57" i="3" s="1"/>
  <c r="J54" i="3"/>
  <c r="J57" i="3" s="1"/>
  <c r="H54" i="3"/>
  <c r="H57" i="3" s="1"/>
  <c r="G55" i="3"/>
  <c r="G56" i="3"/>
  <c r="G54" i="3" l="1"/>
  <c r="G57" i="3" s="1"/>
  <c r="I24" i="3" l="1"/>
  <c r="I39" i="3" s="1"/>
  <c r="J24" i="3"/>
  <c r="J39" i="3" s="1"/>
  <c r="H24" i="3"/>
  <c r="H39" i="3" s="1"/>
  <c r="G37" i="3"/>
  <c r="G38" i="3"/>
  <c r="G36" i="3"/>
  <c r="C36" i="3"/>
  <c r="C37" i="3"/>
  <c r="I23" i="3" l="1"/>
  <c r="J23" i="3"/>
  <c r="H23" i="3"/>
  <c r="H48" i="3" l="1"/>
  <c r="G48" i="3" l="1"/>
  <c r="G49" i="3"/>
  <c r="G40" i="3"/>
  <c r="G21" i="3" l="1"/>
  <c r="G20" i="3" l="1"/>
  <c r="G52" i="3" l="1"/>
  <c r="I53" i="3"/>
  <c r="J53" i="3"/>
  <c r="I62" i="3" l="1"/>
  <c r="I61" i="3"/>
  <c r="J61" i="3"/>
  <c r="J62" i="3"/>
  <c r="H53" i="3"/>
  <c r="H62" i="3" l="1"/>
  <c r="H61" i="3"/>
  <c r="G53" i="3"/>
  <c r="G46" i="3" l="1"/>
  <c r="G23" i="3"/>
  <c r="G19" i="3"/>
  <c r="G39" i="3"/>
  <c r="G24" i="3" s="1"/>
  <c r="G61" i="3" l="1"/>
  <c r="G62" i="3"/>
</calcChain>
</file>

<file path=xl/sharedStrings.xml><?xml version="1.0" encoding="utf-8"?>
<sst xmlns="http://schemas.openxmlformats.org/spreadsheetml/2006/main" count="144" uniqueCount="97">
  <si>
    <t xml:space="preserve">ПЕРЕЛІК </t>
  </si>
  <si>
    <t>Інша економічна діяльність</t>
  </si>
  <si>
    <t>Усього</t>
  </si>
  <si>
    <t>Об'єкти комунального будівництва</t>
  </si>
  <si>
    <t>Назва напряму діяльності (пріоритетні завдання)</t>
  </si>
  <si>
    <t>Виконавці</t>
  </si>
  <si>
    <t>Управління капітального будівництва виконкому Криворізької міської ради</t>
  </si>
  <si>
    <t>на 2021 рік</t>
  </si>
  <si>
    <t>Перелік заходів Програми</t>
  </si>
  <si>
    <t>Об'єкти будівництва освітніх установ і закладів</t>
  </si>
  <si>
    <t>Джерела фінансування</t>
  </si>
  <si>
    <t>№ п/п</t>
  </si>
  <si>
    <t>Бюджет Криворізької міської територіальної громади</t>
  </si>
  <si>
    <t xml:space="preserve">у тому числі орієнтовний обсяг </t>
  </si>
  <si>
    <t xml:space="preserve">  Додаток 2</t>
  </si>
  <si>
    <t>Загальний обсяг фінансування, 
тис. грн</t>
  </si>
  <si>
    <t>Разом за Програмою, з них:</t>
  </si>
  <si>
    <t>Нове будівництво протирадіаційного укриття на території Криворізького ліцею №113 Криворізької міської ради за адресою: вул. Віктора Оцеркле-
вича, 39-А, м. Кривий Ріг, Дніпропетровська обл.</t>
  </si>
  <si>
    <t>роки</t>
  </si>
  <si>
    <t>Строк виконаня, роки</t>
  </si>
  <si>
    <t>Програма капітального будівництва об’єктів 
інфраструктури м. Кривого Рогу на 2019–2027 роки</t>
  </si>
  <si>
    <t>2025-
2027</t>
  </si>
  <si>
    <t>2025 рік</t>
  </si>
  <si>
    <t>2026 рік</t>
  </si>
  <si>
    <t>2027 рік</t>
  </si>
  <si>
    <t>Нове будівництво та реконструкція дошкільних, позашкільних і загальноосвітніх навчальних закладів</t>
  </si>
  <si>
    <t>Об'єкти будівництва медичних установ та закладів</t>
  </si>
  <si>
    <t>Нове будівництво електричних мереж для приєднання житлового будинку для тимчасового проживання внутрішньо переміщених осіб з розташуванням медичного закладу на основі незавершеного будівництвом гуртожитку за адресою: вул. Туполєва, м. Кривий Ріг, Дніпропетровська обл., 50000, на умовах співфінансування відповідно до проєкту «Сприяння розвитку соціальної інфраструктури (УФСІ VI)» Уряду Федеративної Республіки Німеччини через Федеральне  міністерство економічного співробітництва та розвитку (BMZ)/ Кредитну установу для відбудови (KfW)</t>
  </si>
  <si>
    <t>Об'єкти житлового фонду, пошкоджені внаслідок збройної агресії Російської Федерації</t>
  </si>
  <si>
    <t>заходів і завдань Програми на 2025–2027 роки</t>
  </si>
  <si>
    <t xml:space="preserve">Нове будівництво зовнішніх інженерних мереж індустріального парку «Кривбас» на вул. Фабричній у м. Кривому Розі Дніпропетровської обл.
</t>
  </si>
  <si>
    <t xml:space="preserve">Комунальне підприємство «Інститут розвитку міста Кривого Рогу» Криворізької міської ради  </t>
  </si>
  <si>
    <t>Керуюча справами виконкому                                                     Олена ШОВГЕЛЯ</t>
  </si>
  <si>
    <t>1.1. Нове будівництво, реконструкція та капіталь-ний ремонт об’єктів житлово-комунального призначення</t>
  </si>
  <si>
    <t>1 000,00*</t>
  </si>
  <si>
    <t>69 000,00*</t>
  </si>
  <si>
    <t>3.2 Капітальний ремонт лікувальних закладів</t>
  </si>
  <si>
    <t>3.3. Капітальний ремонт споруд цивільного захисту населення (сховища)</t>
  </si>
  <si>
    <t>3.1. Нове будівництво та реконструкція лікувальних закладів</t>
  </si>
  <si>
    <t>5</t>
  </si>
  <si>
    <t>Капітальний ремонт об'єктів житлового фонду, пошкоджених унаслідок збройної агресії Російської Федерації</t>
  </si>
  <si>
    <t>5.2 Заходи, пов'язані зі здійсненням державного архітектурно-будівельного контролю, у тому числі захистом інтересів Криворізкої міської територіальної громади в судах усіх рівнів</t>
  </si>
  <si>
    <t>Нове будівництво протирадіаційного укриття на території Криворізького ліцею №123 Криворізької міської ради за адресою: вул. Миколаївське 
шосе, 18, м. Кривий Ріг, Дніпропетровська обл.</t>
  </si>
  <si>
    <t>Нове будівництво протирадіаційного укриття на території Криворізької гімназії №129 Криворізької міської ради за адресою: вул. Гімназична,39, 
м. Кривий Ріг, Дніпропетровська обл.</t>
  </si>
  <si>
    <t>Нове будівництво протирадіаційного укриття на території Криворізької гімназії №111 Криворізької міської ради за адресою: вул. Джона Маккей-
на, 10-А, м. Кривий Ріг, Дніпропетровська обл.</t>
  </si>
  <si>
    <t>70 000,000*</t>
  </si>
  <si>
    <t>управління капітального будівництва виконкому Криворізької міської ради</t>
  </si>
  <si>
    <t>Нове будівництво протирадіаційного укриття на території Криворізької гімназії №91 Криворізької міської ради за адресою: вул. Генерала Радієвсько-
го, 48, м. Кривий Ріг, Дніпропетровська обл.</t>
  </si>
  <si>
    <t>Нове будівництво протирадіаційного укриття на території Криворізької гімназії №90 Криворізької міської ради за адресою: вул. Романа Рибалка, 1а, 
м. Кривий Ріг, Дніпропетровська обл.</t>
  </si>
  <si>
    <t>Відділи, управління, інші виконавчі органи міської ради, в тому числі за головними розпорядниками:</t>
  </si>
  <si>
    <t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комбінованого типу №202 Криворізької міської ради за адресою: 
вул. Катеринівська, 9, м. Кривий Ріг, Дніпропетровська обл.</t>
  </si>
  <si>
    <t>6</t>
  </si>
  <si>
    <t>Інша діяльність</t>
  </si>
  <si>
    <t>Інша діяльність у сфері житлово-комунального господарства</t>
  </si>
  <si>
    <t>Виконання заходів з усунення аварій в житловому фонді, що сталися внаслідок збройної агресії Російської Федерації, шляхом часткового демонтажу житлового будинку за адресою: 
вул. Вадима Гурова, 3,  м. Кривий Ріг, Дніпропетровська обл.</t>
  </si>
  <si>
    <t>Виконання заходів з усунення аварій в житловому фонді, що сталися внаслідок збройної агресії Російської Федерації, шляхом часткового демонтажу житлового будинку за адресою: 
вул. Свято-Миколаївська, 35,  м. Кривий Ріг, Дніпропетровська обл.</t>
  </si>
  <si>
    <t>7</t>
  </si>
  <si>
    <t>Будівництво інших об'єктів комунальної власності</t>
  </si>
  <si>
    <t>Нове будівництво та реконструкція інших об'єктів комунальної власності</t>
  </si>
  <si>
    <t>бюджет Криворізької міської територіальної громади,</t>
  </si>
  <si>
    <t>державний бюджет</t>
  </si>
  <si>
    <t>Нове будівництво електричних мереж ліній електропередач 6кВ і 0,4кВ для приєднання головного корпусу Комунального некомерційного підприємства «Криворізька інфекційна лікарня №1» Криворізької міської ради за адресою: вул. Юрія Камінського, 5 (земельна ділянка 
КН 1211000000:02:289:0010), м. Кривий Ріг, Дніпропетровська обл.</t>
  </si>
  <si>
    <t>Відділ з питань державного архітектурно-будівельного контролю виконкому Криворізької міської ради</t>
  </si>
  <si>
    <t>Реконструкція частини приміщень гінекологічного відділення під лікувальні відділення  КП «Криворізька міська лікарня №1» КМР за адресою: площа Визволення, 11, м. Кривий Ріг, Дніпропетров-
ська обл.</t>
  </si>
  <si>
    <t>Реконструкція частини приміщень пологового будинку  під лікувальні відділення КП «Криворізька міська лікарня №1» КМР за адресою: площа Визволення, 11, м. Кривий Ріг, Дніпропетров-
ська обл.</t>
  </si>
  <si>
    <t xml:space="preserve">Бюджет Криворізької міської територіальної громади </t>
  </si>
  <si>
    <t>Реконструкція частини приміщень харчового блоку під рентгенвідділення КП «Криворізька міська лікарня №1» КМР за адресою: площа Визволення, 11, м. Кривий Ріг, Дніпропетровська обл.**</t>
  </si>
  <si>
    <t xml:space="preserve">** Відповідно до Розпорядження голови Дніпропетровської обласної державної адміністрації від 26 липня 2024 року №Р-314/0/3-24 «Про перейменування об'єктів топонімії населених пунктів Дніпропетровської області» пл. Визволення перейменована на пл. Захисників України.     
</t>
  </si>
  <si>
    <t>Загальний обсяг фінансування, з них:</t>
  </si>
  <si>
    <t>33 818,800*</t>
  </si>
  <si>
    <t>26 281,500*</t>
  </si>
  <si>
    <t>352,332*</t>
  </si>
  <si>
    <t>248,594*</t>
  </si>
  <si>
    <t>34 171,132*</t>
  </si>
  <si>
    <t>26 530,094*</t>
  </si>
  <si>
    <t>Нове будівництво житлового будинку  (з інженерни-
ми мережами) під дитячий будинок сімейного типу за адресою: вул. Мотронівська, м. Кривий Ріг, Дніпропетровська обл. (приєднання до інженерних мереж)</t>
  </si>
  <si>
    <t>18 000,00*</t>
  </si>
  <si>
    <t>24 000,00*</t>
  </si>
  <si>
    <t>72 000,00*</t>
  </si>
  <si>
    <t>96 000,00*</t>
  </si>
  <si>
    <t>120 000,00*</t>
  </si>
  <si>
    <t>90 000,00*</t>
  </si>
  <si>
    <t xml:space="preserve">Реконструкція частини приміщень будівлі гінекологічного відділення, 
літ. «А», під відділення з розміщенням спірального комп’ютерного томографа Комунального підприємства «Криворізька міська лікарня №1» Криворізької міської ради за адресою: пл. Захисників України, 11, м. Кривий Ріг, Дніпропетровська обл.
</t>
  </si>
  <si>
    <t>5.1. Інші заходи, пов'язані із супроводом реалізації інвестиційних проєктів</t>
  </si>
  <si>
    <t>Нове будівництво протирадіаційного укриття на території Криворізької гімназії №84 Криворізької міської ради за адресою: вул. Милашенкова, 57, 
м. Кривий Ріг, Дніпропетровська обл.*</t>
  </si>
  <si>
    <t>29 827,571**</t>
  </si>
  <si>
    <t>166 235,297**</t>
  </si>
  <si>
    <t>45 435,297**</t>
  </si>
  <si>
    <t>92 800,000**</t>
  </si>
  <si>
    <t>28 000,000**</t>
  </si>
  <si>
    <t>Державний бюджет</t>
  </si>
  <si>
    <t xml:space="preserve">* Відповідно до Розпорядження голови Дніпропетровської обласної державної адміністрації від 26 липня 2024 року №Р-314/0/3-24 «Про перейменування об'єктів топонімії населених пунктів Дніпропетровської області»  вул. Милашенкова перейменовано на вул. Вартових Неба.  </t>
  </si>
  <si>
    <t>**  Орієнтовні обсяги фінансування  здійснюються  в межах  ресурсу, передбаченого в  Програмі розвитку системи цивільного захисту в м. Кривому Розі на  2016—2027 роки, затвердженій  рішенням міської ради від 24.12.2015 №60, зі змінами.</t>
  </si>
  <si>
    <t xml:space="preserve">Нове будівництво громадської будівлі зі спортзалом для створення ветеранського простору за адресою: вул. 77-ї окремої аеромобільної бригади, 6, м. Кривий Ріг, Дніпропетровська обл.
</t>
  </si>
  <si>
    <t>Бюджет Криворізької міської територіальної громади, кредитні кошти та інші кошти, не заборонені чинним законодавством</t>
  </si>
  <si>
    <t>Додаток
до рішення виконкому міської ради                  25.06.2025 №810</t>
  </si>
  <si>
    <t xml:space="preserve">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</si>
</sst>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_-* #,##0.00\ _г_р_н_._-;\-* #,##0.00\ _г_р_н_._-;_-* &quot;-&quot;??\ _г_р_н_._-;_-@_-"/>
    <numFmt numFmtId="166" formatCode="#,##0.0"/>
    <numFmt numFmtId="167" formatCode="0.000"/>
    <numFmt numFmtId="168" formatCode="0.0000"/>
  </numFmts>
  <fonts count="3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4"/>
      <color theme="1"/>
      <name val="Calibri"/>
      <family val="2"/>
      <scheme val="minor"/>
    </font>
    <font>
      <b/>
      <i/>
      <sz val="24"/>
      <color theme="1"/>
      <name val="Times New Roman"/>
      <family val="1"/>
      <charset val="204"/>
    </font>
    <font>
      <b/>
      <i/>
      <sz val="24"/>
      <color theme="0"/>
      <name val="Times New Roman"/>
      <family val="1"/>
      <charset val="204"/>
    </font>
    <font>
      <i/>
      <sz val="24"/>
      <color theme="0"/>
      <name val="Times New Roman"/>
      <family val="1"/>
      <charset val="204"/>
    </font>
    <font>
      <b/>
      <i/>
      <sz val="24"/>
      <color theme="1"/>
      <name val="Calibri"/>
      <family val="2"/>
      <scheme val="minor"/>
    </font>
    <font>
      <i/>
      <sz val="24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8" fillId="0" borderId="0"/>
    <xf numFmtId="3" fontId="9" fillId="0" borderId="1">
      <alignment horizontal="center" vertical="top" wrapText="1"/>
    </xf>
    <xf numFmtId="166" fontId="3" fillId="0" borderId="1">
      <alignment horizontal="center" vertical="top" wrapText="1"/>
    </xf>
    <xf numFmtId="165" fontId="8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0" fillId="0" borderId="0" xfId="0" applyFont="1" applyFill="1"/>
    <xf numFmtId="164" fontId="0" fillId="0" borderId="0" xfId="0" applyNumberFormat="1"/>
    <xf numFmtId="0" fontId="5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wrapText="1"/>
    </xf>
    <xf numFmtId="0" fontId="6" fillId="0" borderId="0" xfId="0" applyFont="1" applyAlignment="1">
      <alignment horizontal="left" wrapText="1"/>
    </xf>
    <xf numFmtId="0" fontId="13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left" vertical="top" wrapText="1"/>
    </xf>
    <xf numFmtId="164" fontId="14" fillId="2" borderId="1" xfId="0" applyNumberFormat="1" applyFont="1" applyFill="1" applyBorder="1" applyAlignment="1">
      <alignment horizontal="center" vertical="top" wrapText="1"/>
    </xf>
    <xf numFmtId="164" fontId="14" fillId="2" borderId="6" xfId="0" applyNumberFormat="1" applyFont="1" applyFill="1" applyBorder="1" applyAlignment="1">
      <alignment horizontal="center" vertical="top" wrapText="1"/>
    </xf>
    <xf numFmtId="164" fontId="13" fillId="2" borderId="3" xfId="0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left" vertical="top" wrapText="1"/>
    </xf>
    <xf numFmtId="164" fontId="13" fillId="2" borderId="10" xfId="0" applyNumberFormat="1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vertical="top" wrapText="1"/>
    </xf>
    <xf numFmtId="164" fontId="13" fillId="2" borderId="1" xfId="0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vertical="top" wrapText="1"/>
    </xf>
    <xf numFmtId="49" fontId="14" fillId="2" borderId="3" xfId="0" applyNumberFormat="1" applyFont="1" applyFill="1" applyBorder="1" applyAlignment="1">
      <alignment vertical="top" wrapText="1"/>
    </xf>
    <xf numFmtId="164" fontId="13" fillId="2" borderId="11" xfId="0" applyNumberFormat="1" applyFont="1" applyFill="1" applyBorder="1" applyAlignment="1">
      <alignment horizontal="center" vertical="top" wrapText="1"/>
    </xf>
    <xf numFmtId="49" fontId="14" fillId="2" borderId="4" xfId="0" applyNumberFormat="1" applyFont="1" applyFill="1" applyBorder="1" applyAlignment="1">
      <alignment vertical="top" wrapText="1"/>
    </xf>
    <xf numFmtId="0" fontId="16" fillId="2" borderId="8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3" fillId="2" borderId="12" xfId="0" applyFont="1" applyFill="1" applyBorder="1" applyAlignment="1">
      <alignment horizontal="left" vertical="top" wrapText="1"/>
    </xf>
    <xf numFmtId="0" fontId="13" fillId="2" borderId="7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vertical="top" wrapText="1"/>
    </xf>
    <xf numFmtId="49" fontId="14" fillId="2" borderId="7" xfId="0" applyNumberFormat="1" applyFont="1" applyFill="1" applyBorder="1" applyAlignment="1">
      <alignment vertical="top" wrapText="1"/>
    </xf>
    <xf numFmtId="164" fontId="10" fillId="2" borderId="4" xfId="0" applyNumberFormat="1" applyFont="1" applyFill="1" applyBorder="1" applyAlignment="1">
      <alignment horizontal="center"/>
    </xf>
    <xf numFmtId="0" fontId="18" fillId="0" borderId="0" xfId="0" applyFont="1" applyFill="1"/>
    <xf numFmtId="0" fontId="20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left"/>
    </xf>
    <xf numFmtId="0" fontId="19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wrapText="1"/>
    </xf>
    <xf numFmtId="0" fontId="23" fillId="0" borderId="0" xfId="0" applyFont="1" applyFill="1" applyAlignment="1">
      <alignment horizontal="left"/>
    </xf>
    <xf numFmtId="0" fontId="11" fillId="0" borderId="3" xfId="0" applyFont="1" applyBorder="1"/>
    <xf numFmtId="49" fontId="14" fillId="2" borderId="2" xfId="0" applyNumberFormat="1" applyFont="1" applyFill="1" applyBorder="1" applyAlignment="1">
      <alignment vertical="top" wrapText="1"/>
    </xf>
    <xf numFmtId="0" fontId="14" fillId="2" borderId="2" xfId="0" applyFont="1" applyFill="1" applyBorder="1" applyAlignment="1">
      <alignment horizontal="left" vertical="top" wrapText="1"/>
    </xf>
    <xf numFmtId="49" fontId="14" fillId="2" borderId="1" xfId="0" applyNumberFormat="1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horizontal="left" vertical="top" wrapText="1"/>
    </xf>
    <xf numFmtId="164" fontId="13" fillId="2" borderId="13" xfId="0" applyNumberFormat="1" applyFont="1" applyFill="1" applyBorder="1" applyAlignment="1">
      <alignment horizontal="center" vertical="top" wrapText="1"/>
    </xf>
    <xf numFmtId="0" fontId="13" fillId="2" borderId="10" xfId="0" applyNumberFormat="1" applyFont="1" applyFill="1" applyBorder="1" applyAlignment="1">
      <alignment horizontal="center" vertical="top" wrapText="1"/>
    </xf>
    <xf numFmtId="0" fontId="13" fillId="2" borderId="1" xfId="0" applyNumberFormat="1" applyFont="1" applyFill="1" applyBorder="1" applyAlignment="1">
      <alignment horizontal="center" vertical="top" wrapText="1"/>
    </xf>
    <xf numFmtId="2" fontId="13" fillId="2" borderId="1" xfId="0" applyNumberFormat="1" applyFont="1" applyFill="1" applyBorder="1" applyAlignment="1">
      <alignment horizontal="center" vertical="top" wrapText="1"/>
    </xf>
    <xf numFmtId="2" fontId="13" fillId="2" borderId="4" xfId="0" applyNumberFormat="1" applyFont="1" applyFill="1" applyBorder="1" applyAlignment="1">
      <alignment horizontal="center" vertical="top" wrapText="1"/>
    </xf>
    <xf numFmtId="0" fontId="13" fillId="2" borderId="6" xfId="0" applyNumberFormat="1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vertical="top" wrapText="1"/>
    </xf>
    <xf numFmtId="0" fontId="14" fillId="2" borderId="6" xfId="0" applyNumberFormat="1" applyFont="1" applyFill="1" applyBorder="1" applyAlignment="1">
      <alignment horizontal="center" vertical="top" wrapText="1"/>
    </xf>
    <xf numFmtId="4" fontId="14" fillId="2" borderId="6" xfId="0" applyNumberFormat="1" applyFont="1" applyFill="1" applyBorder="1" applyAlignment="1">
      <alignment horizontal="center" vertical="top" wrapText="1"/>
    </xf>
    <xf numFmtId="0" fontId="13" fillId="2" borderId="4" xfId="0" applyNumberFormat="1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left" vertical="top" wrapText="1"/>
    </xf>
    <xf numFmtId="164" fontId="25" fillId="0" borderId="0" xfId="0" applyNumberFormat="1" applyFont="1"/>
    <xf numFmtId="0" fontId="26" fillId="0" borderId="0" xfId="0" applyFont="1"/>
    <xf numFmtId="164" fontId="13" fillId="2" borderId="0" xfId="0" applyNumberFormat="1" applyFont="1" applyFill="1" applyBorder="1" applyAlignment="1">
      <alignment horizontal="center" vertical="top" wrapText="1"/>
    </xf>
    <xf numFmtId="4" fontId="13" fillId="2" borderId="1" xfId="0" applyNumberFormat="1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164" fontId="27" fillId="0" borderId="0" xfId="0" applyNumberFormat="1" applyFont="1"/>
    <xf numFmtId="164" fontId="13" fillId="2" borderId="6" xfId="0" applyNumberFormat="1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left" vertical="top" wrapText="1"/>
    </xf>
    <xf numFmtId="0" fontId="14" fillId="2" borderId="12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top" wrapText="1"/>
    </xf>
    <xf numFmtId="0" fontId="14" fillId="2" borderId="7" xfId="0" applyFont="1" applyFill="1" applyBorder="1" applyAlignment="1">
      <alignment vertical="top" wrapText="1"/>
    </xf>
    <xf numFmtId="0" fontId="14" fillId="2" borderId="11" xfId="0" applyFont="1" applyFill="1" applyBorder="1" applyAlignment="1">
      <alignment vertical="top" wrapText="1"/>
    </xf>
    <xf numFmtId="0" fontId="2" fillId="2" borderId="15" xfId="0" applyFont="1" applyFill="1" applyBorder="1" applyAlignment="1">
      <alignment horizontal="left" vertical="top" wrapText="1"/>
    </xf>
    <xf numFmtId="164" fontId="13" fillId="2" borderId="4" xfId="0" applyNumberFormat="1" applyFont="1" applyFill="1" applyBorder="1" applyAlignment="1">
      <alignment horizontal="center" vertical="top" wrapText="1"/>
    </xf>
    <xf numFmtId="49" fontId="14" fillId="2" borderId="11" xfId="0" applyNumberFormat="1" applyFont="1" applyFill="1" applyBorder="1" applyAlignment="1">
      <alignment vertical="top" wrapText="1"/>
    </xf>
    <xf numFmtId="0" fontId="14" fillId="2" borderId="12" xfId="0" applyFont="1" applyFill="1" applyBorder="1" applyAlignment="1">
      <alignment vertical="top" wrapText="1"/>
    </xf>
    <xf numFmtId="164" fontId="14" fillId="2" borderId="10" xfId="0" applyNumberFormat="1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vertical="top" wrapText="1"/>
    </xf>
    <xf numFmtId="0" fontId="13" fillId="2" borderId="11" xfId="0" applyFont="1" applyFill="1" applyBorder="1" applyAlignment="1">
      <alignment vertical="top" wrapText="1"/>
    </xf>
    <xf numFmtId="49" fontId="14" fillId="2" borderId="12" xfId="0" applyNumberFormat="1" applyFont="1" applyFill="1" applyBorder="1" applyAlignment="1">
      <alignment vertical="top" wrapText="1"/>
    </xf>
    <xf numFmtId="167" fontId="13" fillId="2" borderId="1" xfId="0" applyNumberFormat="1" applyFont="1" applyFill="1" applyBorder="1" applyAlignment="1">
      <alignment horizontal="center" vertical="top" wrapText="1"/>
    </xf>
    <xf numFmtId="164" fontId="26" fillId="0" borderId="0" xfId="0" applyNumberFormat="1" applyFont="1"/>
    <xf numFmtId="0" fontId="14" fillId="2" borderId="4" xfId="0" applyFont="1" applyFill="1" applyBorder="1" applyAlignment="1">
      <alignment horizontal="left" vertical="top" wrapText="1"/>
    </xf>
    <xf numFmtId="164" fontId="14" fillId="2" borderId="13" xfId="0" applyNumberFormat="1" applyFont="1" applyFill="1" applyBorder="1" applyAlignment="1">
      <alignment horizontal="center" vertical="top" wrapText="1"/>
    </xf>
    <xf numFmtId="164" fontId="28" fillId="0" borderId="0" xfId="0" applyNumberFormat="1" applyFont="1"/>
    <xf numFmtId="164" fontId="13" fillId="2" borderId="2" xfId="0" applyNumberFormat="1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left" vertical="top" wrapText="1"/>
    </xf>
    <xf numFmtId="164" fontId="14" fillId="2" borderId="4" xfId="0" applyNumberFormat="1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horizontal="left" vertical="top" wrapText="1"/>
    </xf>
    <xf numFmtId="0" fontId="16" fillId="2" borderId="14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vertical="top" wrapText="1"/>
    </xf>
    <xf numFmtId="0" fontId="13" fillId="2" borderId="12" xfId="0" applyFont="1" applyFill="1" applyBorder="1" applyAlignment="1">
      <alignment vertical="top" wrapText="1"/>
    </xf>
    <xf numFmtId="0" fontId="14" fillId="2" borderId="5" xfId="0" applyFont="1" applyFill="1" applyBorder="1" applyAlignment="1">
      <alignment vertical="top" wrapText="1"/>
    </xf>
    <xf numFmtId="0" fontId="14" fillId="2" borderId="5" xfId="0" applyFont="1" applyFill="1" applyBorder="1" applyAlignment="1">
      <alignment horizontal="left" vertical="top" wrapText="1"/>
    </xf>
    <xf numFmtId="164" fontId="14" fillId="2" borderId="2" xfId="0" applyNumberFormat="1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49" fontId="14" fillId="2" borderId="5" xfId="0" applyNumberFormat="1" applyFont="1" applyFill="1" applyBorder="1" applyAlignment="1">
      <alignment vertical="top" wrapText="1"/>
    </xf>
    <xf numFmtId="0" fontId="7" fillId="2" borderId="5" xfId="0" applyFont="1" applyFill="1" applyBorder="1" applyAlignment="1">
      <alignment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167" fontId="13" fillId="2" borderId="4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top" wrapText="1"/>
    </xf>
    <xf numFmtId="0" fontId="11" fillId="0" borderId="4" xfId="0" applyFont="1" applyBorder="1"/>
    <xf numFmtId="0" fontId="13" fillId="2" borderId="2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29" fillId="0" borderId="0" xfId="0" applyFont="1"/>
    <xf numFmtId="164" fontId="30" fillId="0" borderId="0" xfId="0" applyNumberFormat="1" applyFont="1"/>
    <xf numFmtId="0" fontId="14" fillId="2" borderId="13" xfId="0" applyFont="1" applyFill="1" applyBorder="1" applyAlignment="1">
      <alignment vertical="top" wrapText="1"/>
    </xf>
    <xf numFmtId="0" fontId="14" fillId="2" borderId="10" xfId="0" applyFont="1" applyFill="1" applyBorder="1" applyAlignment="1">
      <alignment vertical="top" wrapText="1"/>
    </xf>
    <xf numFmtId="164" fontId="13" fillId="2" borderId="9" xfId="0" applyNumberFormat="1" applyFont="1" applyFill="1" applyBorder="1" applyAlignment="1">
      <alignment horizontal="center" vertical="top" wrapText="1"/>
    </xf>
    <xf numFmtId="0" fontId="14" fillId="2" borderId="14" xfId="0" applyFont="1" applyFill="1" applyBorder="1" applyAlignment="1">
      <alignment vertical="top" wrapText="1"/>
    </xf>
    <xf numFmtId="0" fontId="0" fillId="0" borderId="8" xfId="0" applyBorder="1"/>
    <xf numFmtId="0" fontId="17" fillId="2" borderId="6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4" fontId="13" fillId="2" borderId="6" xfId="0" applyNumberFormat="1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top" wrapText="1"/>
    </xf>
    <xf numFmtId="168" fontId="32" fillId="0" borderId="0" xfId="0" applyNumberFormat="1" applyFont="1"/>
    <xf numFmtId="0" fontId="14" fillId="2" borderId="1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3" fillId="2" borderId="8" xfId="0" applyFont="1" applyFill="1" applyBorder="1" applyAlignment="1">
      <alignment horizontal="left" vertical="top" wrapText="1"/>
    </xf>
    <xf numFmtId="0" fontId="14" fillId="2" borderId="1" xfId="0" applyNumberFormat="1" applyFont="1" applyFill="1" applyBorder="1" applyAlignment="1">
      <alignment horizontal="center" vertical="top" wrapText="1"/>
    </xf>
    <xf numFmtId="3" fontId="14" fillId="2" borderId="1" xfId="0" applyNumberFormat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vertical="top" wrapText="1"/>
    </xf>
    <xf numFmtId="0" fontId="15" fillId="2" borderId="8" xfId="0" applyFont="1" applyFill="1" applyBorder="1" applyAlignment="1">
      <alignment vertical="top" wrapText="1"/>
    </xf>
    <xf numFmtId="0" fontId="16" fillId="2" borderId="0" xfId="0" applyFont="1" applyFill="1" applyBorder="1" applyAlignment="1">
      <alignment horizontal="left" vertical="top" wrapText="1"/>
    </xf>
    <xf numFmtId="0" fontId="0" fillId="0" borderId="0" xfId="0" applyBorder="1"/>
    <xf numFmtId="0" fontId="17" fillId="2" borderId="9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49" fontId="14" fillId="2" borderId="10" xfId="0" applyNumberFormat="1" applyFont="1" applyFill="1" applyBorder="1" applyAlignment="1">
      <alignment vertical="top" wrapText="1"/>
    </xf>
    <xf numFmtId="49" fontId="14" fillId="2" borderId="14" xfId="0" applyNumberFormat="1" applyFont="1" applyFill="1" applyBorder="1" applyAlignment="1">
      <alignment vertical="top" wrapText="1"/>
    </xf>
    <xf numFmtId="164" fontId="13" fillId="2" borderId="7" xfId="0" applyNumberFormat="1" applyFont="1" applyFill="1" applyBorder="1" applyAlignment="1">
      <alignment vertical="top" wrapText="1"/>
    </xf>
    <xf numFmtId="164" fontId="13" fillId="2" borderId="12" xfId="0" applyNumberFormat="1" applyFont="1" applyFill="1" applyBorder="1" applyAlignment="1">
      <alignment vertical="top" wrapText="1"/>
    </xf>
    <xf numFmtId="0" fontId="13" fillId="2" borderId="2" xfId="0" applyFont="1" applyFill="1" applyBorder="1" applyAlignment="1">
      <alignment vertical="top" wrapText="1"/>
    </xf>
    <xf numFmtId="0" fontId="2" fillId="0" borderId="0" xfId="0" applyFont="1" applyAlignment="1">
      <alignment horizontal="left" wrapText="1"/>
    </xf>
    <xf numFmtId="0" fontId="2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0" fontId="10" fillId="2" borderId="5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  <xf numFmtId="0" fontId="24" fillId="0" borderId="0" xfId="0" applyFont="1" applyFill="1" applyAlignment="1">
      <alignment horizontal="center" vertical="center" wrapText="1"/>
    </xf>
    <xf numFmtId="0" fontId="12" fillId="2" borderId="3" xfId="0" applyFont="1" applyFill="1" applyBorder="1" applyAlignment="1">
      <alignment vertical="top" wrapText="1"/>
    </xf>
    <xf numFmtId="0" fontId="2" fillId="2" borderId="0" xfId="0" applyFont="1" applyFill="1" applyAlignment="1">
      <alignment horizontal="left" vertical="top" wrapText="1"/>
    </xf>
    <xf numFmtId="0" fontId="5" fillId="0" borderId="0" xfId="0" applyFont="1" applyBorder="1" applyAlignment="1">
      <alignment horizontal="left" wrapText="1"/>
    </xf>
    <xf numFmtId="0" fontId="7" fillId="2" borderId="8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wrapText="1"/>
    </xf>
    <xf numFmtId="0" fontId="11" fillId="2" borderId="6" xfId="0" applyFont="1" applyFill="1" applyBorder="1" applyAlignment="1">
      <alignment wrapText="1"/>
    </xf>
    <xf numFmtId="0" fontId="33" fillId="0" borderId="0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left" vertical="top" wrapText="1"/>
    </xf>
    <xf numFmtId="0" fontId="17" fillId="2" borderId="8" xfId="0" applyFont="1" applyFill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/>
    </xf>
    <xf numFmtId="0" fontId="11" fillId="2" borderId="4" xfId="0" applyFont="1" applyFill="1" applyBorder="1" applyAlignment="1">
      <alignment vertical="top"/>
    </xf>
    <xf numFmtId="0" fontId="12" fillId="2" borderId="3" xfId="0" applyFont="1" applyFill="1" applyBorder="1" applyAlignment="1">
      <alignment vertical="top"/>
    </xf>
    <xf numFmtId="0" fontId="17" fillId="2" borderId="11" xfId="0" applyFont="1" applyFill="1" applyBorder="1" applyAlignment="1">
      <alignment horizontal="left" vertical="top" wrapText="1"/>
    </xf>
    <xf numFmtId="0" fontId="17" fillId="2" borderId="14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30" fillId="0" borderId="0" xfId="0" applyNumberFormat="1" applyFont="1" applyAlignment="1">
      <alignment horizontal="center" wrapText="1"/>
    </xf>
    <xf numFmtId="164" fontId="27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/>
    </xf>
  </cellXfs>
  <cellStyles count="5">
    <cellStyle name="Обычный" xfId="0" builtinId="0"/>
    <cellStyle name="Обычный 2" xfId="1"/>
    <cellStyle name="Стиль 1" xfId="2"/>
    <cellStyle name="Стиль 2" xfId="3"/>
    <cellStyle name="Финансов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&#1055;&#1056;&#1054;&#1043;&#1056;&#1040;&#1052;&#1040;\2024\&#1040;&#1082;&#1090;&#1091;&#1072;&#1083;&#1100;&#1085;&#1072;%20&#1074;&#1077;&#1088;&#1089;&#1110;&#1103;\2019-2027\&#1044;&#1086;&#1076;&#1072;&#1090;&#1086;&#1082;%20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4">
          <cell r="C34" t="str">
            <v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№14 Криворізької міської ради за адресою: вул. Олексія Різничен-
ка, 80а, м. Кривий Ріг, Дніпропетровська обл.</v>
          </cell>
        </row>
        <row r="35">
          <cell r="C35" t="str">
            <v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№42 Криворізької міської ради за адресою: вул. Космонавтів, 42, 
м. Кривий Ріг, Дніпропетровська обл.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tabSelected="1" view="pageBreakPreview" topLeftCell="A3" zoomScaleNormal="100" zoomScaleSheetLayoutView="100" workbookViewId="0">
      <selection activeCell="F5" sqref="F5"/>
    </sheetView>
  </sheetViews>
  <sheetFormatPr defaultRowHeight="15" x14ac:dyDescent="0.25"/>
  <cols>
    <col min="1" max="1" width="3.5703125" customWidth="1"/>
    <col min="2" max="2" width="29.42578125" customWidth="1"/>
    <col min="3" max="3" width="49.7109375" customWidth="1"/>
    <col min="4" max="4" width="11" customWidth="1"/>
    <col min="5" max="5" width="27.140625" customWidth="1"/>
    <col min="6" max="6" width="24.7109375" customWidth="1"/>
    <col min="7" max="7" width="15.28515625" customWidth="1"/>
    <col min="8" max="8" width="15.42578125" customWidth="1"/>
    <col min="9" max="9" width="13.85546875" customWidth="1"/>
    <col min="10" max="10" width="15.42578125" customWidth="1"/>
    <col min="11" max="11" width="16.42578125" bestFit="1" customWidth="1"/>
    <col min="12" max="12" width="30.5703125" customWidth="1"/>
    <col min="13" max="13" width="31.140625" customWidth="1"/>
    <col min="14" max="14" width="16.7109375" customWidth="1"/>
    <col min="15" max="15" width="18.28515625" customWidth="1"/>
    <col min="17" max="17" width="10" bestFit="1" customWidth="1"/>
  </cols>
  <sheetData>
    <row r="1" spans="1:10" ht="15.75" hidden="1" x14ac:dyDescent="0.25">
      <c r="A1" s="1"/>
      <c r="B1" s="1"/>
      <c r="C1" s="7"/>
      <c r="D1" s="7"/>
      <c r="E1" s="7"/>
      <c r="F1" s="7"/>
      <c r="G1" s="3"/>
      <c r="H1" s="2"/>
      <c r="I1" s="151" t="s">
        <v>14</v>
      </c>
      <c r="J1" s="151"/>
    </row>
    <row r="2" spans="1:10" ht="15.75" hidden="1" x14ac:dyDescent="0.25">
      <c r="A2" s="1"/>
      <c r="B2" s="1"/>
      <c r="C2" s="7"/>
      <c r="D2" s="7"/>
      <c r="E2" s="7"/>
      <c r="F2" s="7"/>
      <c r="G2" s="3"/>
      <c r="H2" s="2"/>
      <c r="I2" s="6"/>
      <c r="J2" s="6"/>
    </row>
    <row r="3" spans="1:10" ht="15.75" customHeight="1" x14ac:dyDescent="0.25">
      <c r="A3" s="1"/>
      <c r="B3" s="1"/>
      <c r="C3" s="7"/>
      <c r="D3" s="7"/>
      <c r="E3" s="7"/>
      <c r="F3" s="7"/>
      <c r="G3" s="150"/>
      <c r="H3" s="161" t="s">
        <v>95</v>
      </c>
      <c r="I3" s="161"/>
      <c r="J3" s="161"/>
    </row>
    <row r="4" spans="1:10" ht="15.75" customHeight="1" x14ac:dyDescent="0.25">
      <c r="A4" s="1"/>
      <c r="B4" s="1"/>
      <c r="C4" s="7"/>
      <c r="D4" s="7"/>
      <c r="E4" s="7"/>
      <c r="F4" s="7"/>
      <c r="G4" s="150"/>
      <c r="H4" s="161"/>
      <c r="I4" s="161"/>
      <c r="J4" s="161"/>
    </row>
    <row r="5" spans="1:10" ht="15.75" customHeight="1" x14ac:dyDescent="0.25">
      <c r="A5" s="1"/>
      <c r="B5" s="1"/>
      <c r="C5" s="7"/>
      <c r="D5" s="7"/>
      <c r="E5" s="7"/>
      <c r="F5" s="186" t="s">
        <v>96</v>
      </c>
      <c r="G5" s="150"/>
      <c r="H5" s="161"/>
      <c r="I5" s="161"/>
      <c r="J5" s="161"/>
    </row>
    <row r="6" spans="1:10" ht="15.75" x14ac:dyDescent="0.25">
      <c r="A6" s="1"/>
      <c r="B6" s="1"/>
      <c r="C6" s="7"/>
      <c r="D6" s="7"/>
      <c r="E6" s="7"/>
      <c r="F6" s="7"/>
      <c r="G6" s="149"/>
      <c r="H6" s="161"/>
      <c r="I6" s="161"/>
      <c r="J6" s="161"/>
    </row>
    <row r="7" spans="1:10" ht="72" customHeight="1" x14ac:dyDescent="0.25">
      <c r="A7" s="1"/>
      <c r="B7" s="1"/>
      <c r="C7" s="7"/>
      <c r="D7" s="7"/>
      <c r="E7" s="7"/>
      <c r="F7" s="7"/>
      <c r="G7" s="12"/>
      <c r="H7" s="12"/>
      <c r="I7" s="12"/>
      <c r="J7" s="12"/>
    </row>
    <row r="8" spans="1:10" ht="72" customHeight="1" x14ac:dyDescent="0.25">
      <c r="A8" s="1"/>
      <c r="B8" s="1"/>
      <c r="C8" s="7"/>
      <c r="D8" s="7"/>
      <c r="E8" s="7"/>
      <c r="F8" s="7"/>
      <c r="G8" s="12"/>
      <c r="H8" s="12"/>
      <c r="I8" s="12"/>
      <c r="J8" s="12"/>
    </row>
    <row r="9" spans="1:10" ht="24.75" customHeight="1" x14ac:dyDescent="0.25">
      <c r="A9" s="1"/>
      <c r="B9" s="1"/>
      <c r="C9" s="7"/>
      <c r="D9" s="7"/>
      <c r="E9" s="7"/>
      <c r="F9" s="7"/>
      <c r="G9" s="10" t="s">
        <v>18</v>
      </c>
      <c r="H9" s="10"/>
      <c r="I9" s="11"/>
      <c r="J9" s="11"/>
    </row>
    <row r="10" spans="1:10" ht="71.25" customHeight="1" x14ac:dyDescent="0.5">
      <c r="A10" s="41"/>
      <c r="B10" s="41"/>
      <c r="C10" s="159" t="s">
        <v>20</v>
      </c>
      <c r="D10" s="159"/>
      <c r="E10" s="159"/>
      <c r="F10" s="159"/>
      <c r="G10" s="159"/>
      <c r="H10" s="159"/>
      <c r="I10" s="42"/>
      <c r="J10" s="43"/>
    </row>
    <row r="11" spans="1:10" ht="18" customHeight="1" x14ac:dyDescent="0.5">
      <c r="A11" s="41"/>
      <c r="B11" s="41"/>
      <c r="C11" s="44"/>
      <c r="D11" s="45"/>
      <c r="E11" s="45"/>
      <c r="F11" s="45"/>
      <c r="G11" s="45"/>
      <c r="H11" s="45"/>
      <c r="I11" s="46"/>
      <c r="J11" s="46"/>
    </row>
    <row r="12" spans="1:10" ht="24" customHeight="1" x14ac:dyDescent="0.25">
      <c r="A12" s="159" t="s">
        <v>0</v>
      </c>
      <c r="B12" s="159"/>
      <c r="C12" s="159"/>
      <c r="D12" s="159"/>
      <c r="E12" s="159"/>
      <c r="F12" s="159"/>
      <c r="G12" s="159"/>
      <c r="H12" s="159"/>
      <c r="I12" s="159"/>
      <c r="J12" s="159"/>
    </row>
    <row r="13" spans="1:10" ht="35.25" customHeight="1" x14ac:dyDescent="0.25">
      <c r="A13" s="159" t="s">
        <v>29</v>
      </c>
      <c r="B13" s="159"/>
      <c r="C13" s="159"/>
      <c r="D13" s="159"/>
      <c r="E13" s="159"/>
      <c r="F13" s="159"/>
      <c r="G13" s="159"/>
      <c r="H13" s="159"/>
      <c r="I13" s="159"/>
      <c r="J13" s="159"/>
    </row>
    <row r="14" spans="1:10" ht="6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</row>
    <row r="15" spans="1:10" ht="15.75" x14ac:dyDescent="0.25">
      <c r="A15" s="152" t="s">
        <v>11</v>
      </c>
      <c r="B15" s="152" t="s">
        <v>4</v>
      </c>
      <c r="C15" s="152" t="s">
        <v>8</v>
      </c>
      <c r="D15" s="152" t="s">
        <v>19</v>
      </c>
      <c r="E15" s="152" t="s">
        <v>5</v>
      </c>
      <c r="F15" s="152" t="s">
        <v>10</v>
      </c>
      <c r="G15" s="152" t="s">
        <v>15</v>
      </c>
      <c r="H15" s="156" t="s">
        <v>13</v>
      </c>
      <c r="I15" s="157"/>
      <c r="J15" s="158"/>
    </row>
    <row r="16" spans="1:10" ht="15" customHeight="1" x14ac:dyDescent="0.25">
      <c r="A16" s="160"/>
      <c r="B16" s="160"/>
      <c r="C16" s="174"/>
      <c r="D16" s="153"/>
      <c r="E16" s="153"/>
      <c r="F16" s="153"/>
      <c r="G16" s="153"/>
      <c r="H16" s="152" t="s">
        <v>22</v>
      </c>
      <c r="I16" s="152" t="s">
        <v>23</v>
      </c>
      <c r="J16" s="152" t="s">
        <v>24</v>
      </c>
    </row>
    <row r="17" spans="1:17" ht="48" customHeight="1" x14ac:dyDescent="0.25">
      <c r="A17" s="155"/>
      <c r="B17" s="173"/>
      <c r="C17" s="173"/>
      <c r="D17" s="154"/>
      <c r="E17" s="154"/>
      <c r="F17" s="154"/>
      <c r="G17" s="155"/>
      <c r="H17" s="154"/>
      <c r="I17" s="154"/>
      <c r="J17" s="154" t="s">
        <v>7</v>
      </c>
    </row>
    <row r="18" spans="1:17" ht="15" customHeight="1" x14ac:dyDescent="0.25">
      <c r="A18" s="13">
        <v>1</v>
      </c>
      <c r="B18" s="14">
        <v>2</v>
      </c>
      <c r="C18" s="14">
        <v>3</v>
      </c>
      <c r="D18" s="15">
        <v>4</v>
      </c>
      <c r="E18" s="15">
        <v>5</v>
      </c>
      <c r="F18" s="15">
        <v>6</v>
      </c>
      <c r="G18" s="13">
        <v>7</v>
      </c>
      <c r="H18" s="15">
        <v>8</v>
      </c>
      <c r="I18" s="15">
        <v>9</v>
      </c>
      <c r="J18" s="15">
        <v>10</v>
      </c>
    </row>
    <row r="19" spans="1:17" ht="69" hidden="1" customHeight="1" x14ac:dyDescent="0.25">
      <c r="A19" s="73">
        <v>1</v>
      </c>
      <c r="B19" s="49" t="s">
        <v>3</v>
      </c>
      <c r="C19" s="16" t="s">
        <v>33</v>
      </c>
      <c r="D19" s="52" t="s">
        <v>21</v>
      </c>
      <c r="E19" s="51" t="s">
        <v>49</v>
      </c>
      <c r="F19" s="29" t="s">
        <v>65</v>
      </c>
      <c r="G19" s="18">
        <f>H19+I19+J19</f>
        <v>14018.974</v>
      </c>
      <c r="H19" s="18">
        <f>H20+H21+H22</f>
        <v>14018.974</v>
      </c>
      <c r="I19" s="18">
        <f t="shared" ref="I19:J19" si="0">I20+I21+I22</f>
        <v>0</v>
      </c>
      <c r="J19" s="18">
        <f t="shared" si="0"/>
        <v>0</v>
      </c>
    </row>
    <row r="20" spans="1:17" ht="221.25" hidden="1" customHeight="1" x14ac:dyDescent="0.25">
      <c r="A20" s="80"/>
      <c r="B20" s="47"/>
      <c r="C20" s="28" t="s">
        <v>27</v>
      </c>
      <c r="D20" s="30"/>
      <c r="E20" s="34" t="s">
        <v>46</v>
      </c>
      <c r="F20" s="105"/>
      <c r="G20" s="53">
        <f t="shared" ref="G20:G22" si="1">H20+I20+J20</f>
        <v>10800</v>
      </c>
      <c r="H20" s="67">
        <v>10800</v>
      </c>
      <c r="I20" s="26">
        <v>0</v>
      </c>
      <c r="J20" s="19">
        <v>0</v>
      </c>
    </row>
    <row r="21" spans="1:17" ht="66" hidden="1" customHeight="1" x14ac:dyDescent="0.25">
      <c r="A21" s="80"/>
      <c r="B21" s="47"/>
      <c r="C21" s="28" t="s">
        <v>30</v>
      </c>
      <c r="D21" s="59"/>
      <c r="E21" s="30" t="s">
        <v>31</v>
      </c>
      <c r="F21" s="105"/>
      <c r="G21" s="72">
        <f t="shared" si="1"/>
        <v>2500</v>
      </c>
      <c r="H21" s="23">
        <v>2500</v>
      </c>
      <c r="I21" s="23">
        <v>0</v>
      </c>
      <c r="J21" s="23">
        <v>0</v>
      </c>
    </row>
    <row r="22" spans="1:17" ht="94.5" hidden="1" customHeight="1" x14ac:dyDescent="0.25">
      <c r="A22" s="86"/>
      <c r="B22" s="115"/>
      <c r="C22" s="96" t="s">
        <v>75</v>
      </c>
      <c r="D22" s="97"/>
      <c r="E22" s="36" t="s">
        <v>46</v>
      </c>
      <c r="F22" s="70"/>
      <c r="G22" s="21">
        <f t="shared" si="1"/>
        <v>718.97400000000005</v>
      </c>
      <c r="H22" s="79">
        <v>718.97400000000005</v>
      </c>
      <c r="I22" s="79">
        <v>0</v>
      </c>
      <c r="J22" s="79">
        <v>0</v>
      </c>
    </row>
    <row r="23" spans="1:17" ht="15.75" hidden="1" x14ac:dyDescent="0.25">
      <c r="A23" s="25"/>
      <c r="B23" s="175" t="s">
        <v>2</v>
      </c>
      <c r="C23" s="176"/>
      <c r="D23" s="114"/>
      <c r="E23" s="60"/>
      <c r="F23" s="69"/>
      <c r="G23" s="82">
        <f>H23+I23+J23</f>
        <v>14018.974</v>
      </c>
      <c r="H23" s="94">
        <f>H19</f>
        <v>14018.974</v>
      </c>
      <c r="I23" s="94">
        <f t="shared" ref="I23:J23" si="2">I19</f>
        <v>0</v>
      </c>
      <c r="J23" s="94">
        <f t="shared" si="2"/>
        <v>0</v>
      </c>
    </row>
    <row r="24" spans="1:17" ht="62.25" hidden="1" customHeight="1" x14ac:dyDescent="0.25">
      <c r="A24" s="49">
        <v>2</v>
      </c>
      <c r="B24" s="122" t="s">
        <v>9</v>
      </c>
      <c r="C24" s="103" t="s">
        <v>25</v>
      </c>
      <c r="D24" s="37" t="s">
        <v>21</v>
      </c>
      <c r="E24" s="37" t="s">
        <v>6</v>
      </c>
      <c r="F24" s="118" t="s">
        <v>12</v>
      </c>
      <c r="G24" s="18">
        <f>G39</f>
        <v>218.25200000000001</v>
      </c>
      <c r="H24" s="17">
        <f>H36+H37+H38</f>
        <v>218.25200000000001</v>
      </c>
      <c r="I24" s="17">
        <f>I36+I37+I38</f>
        <v>0</v>
      </c>
      <c r="J24" s="17">
        <f>J36+J37+J38</f>
        <v>0</v>
      </c>
    </row>
    <row r="25" spans="1:17" ht="85.5" hidden="1" customHeight="1" x14ac:dyDescent="0.25">
      <c r="A25" s="49"/>
      <c r="B25" s="122"/>
      <c r="C25" s="35" t="s">
        <v>48</v>
      </c>
      <c r="D25" s="37"/>
      <c r="E25" s="37"/>
      <c r="F25" s="118"/>
      <c r="G25" s="63" t="s">
        <v>81</v>
      </c>
      <c r="H25" s="63" t="s">
        <v>76</v>
      </c>
      <c r="I25" s="63" t="s">
        <v>78</v>
      </c>
      <c r="J25" s="57">
        <v>0</v>
      </c>
      <c r="Q25" s="8"/>
    </row>
    <row r="26" spans="1:17" ht="86.25" hidden="1" customHeight="1" x14ac:dyDescent="0.25">
      <c r="A26" s="22"/>
      <c r="B26" s="123"/>
      <c r="C26" s="33" t="s">
        <v>47</v>
      </c>
      <c r="D26" s="36"/>
      <c r="E26" s="36"/>
      <c r="F26" s="119"/>
      <c r="G26" s="55" t="s">
        <v>80</v>
      </c>
      <c r="H26" s="55" t="s">
        <v>77</v>
      </c>
      <c r="I26" s="63" t="s">
        <v>79</v>
      </c>
      <c r="J26" s="56">
        <v>0</v>
      </c>
      <c r="Q26" s="8"/>
    </row>
    <row r="27" spans="1:17" ht="75.75" hidden="1" customHeight="1" x14ac:dyDescent="0.25">
      <c r="A27" s="49">
        <v>2</v>
      </c>
      <c r="B27" s="122" t="s">
        <v>9</v>
      </c>
      <c r="C27" s="112" t="s">
        <v>84</v>
      </c>
      <c r="D27" s="37" t="s">
        <v>21</v>
      </c>
      <c r="E27" s="32" t="s">
        <v>6</v>
      </c>
      <c r="F27" s="32" t="s">
        <v>90</v>
      </c>
      <c r="G27" s="58" t="s">
        <v>85</v>
      </c>
      <c r="H27" s="130" t="s">
        <v>85</v>
      </c>
      <c r="I27" s="56">
        <v>0</v>
      </c>
      <c r="J27" s="56">
        <v>0</v>
      </c>
    </row>
    <row r="28" spans="1:17" ht="43.5" hidden="1" customHeight="1" x14ac:dyDescent="0.25">
      <c r="A28" s="77"/>
      <c r="B28" s="75"/>
      <c r="C28" s="179" t="s">
        <v>17</v>
      </c>
      <c r="D28" s="111"/>
      <c r="E28" s="75"/>
      <c r="F28" s="129" t="s">
        <v>68</v>
      </c>
      <c r="G28" s="55" t="s">
        <v>73</v>
      </c>
      <c r="H28" s="55" t="s">
        <v>73</v>
      </c>
      <c r="I28" s="113">
        <v>0</v>
      </c>
      <c r="J28" s="113">
        <v>0</v>
      </c>
    </row>
    <row r="29" spans="1:17" ht="59.25" hidden="1" customHeight="1" x14ac:dyDescent="0.25">
      <c r="A29" s="77"/>
      <c r="B29" s="75"/>
      <c r="C29" s="180"/>
      <c r="D29" s="111"/>
      <c r="E29" s="75"/>
      <c r="F29" s="110" t="s">
        <v>59</v>
      </c>
      <c r="G29" s="55" t="s">
        <v>71</v>
      </c>
      <c r="H29" s="55" t="s">
        <v>71</v>
      </c>
      <c r="I29" s="113">
        <v>0</v>
      </c>
      <c r="J29" s="113">
        <v>0</v>
      </c>
    </row>
    <row r="30" spans="1:17" ht="25.5" hidden="1" customHeight="1" x14ac:dyDescent="0.25">
      <c r="A30" s="77"/>
      <c r="B30" s="75"/>
      <c r="C30" s="181"/>
      <c r="D30" s="111"/>
      <c r="E30" s="75"/>
      <c r="F30" s="110" t="s">
        <v>60</v>
      </c>
      <c r="G30" s="54" t="s">
        <v>69</v>
      </c>
      <c r="H30" s="54" t="s">
        <v>69</v>
      </c>
      <c r="I30" s="113">
        <v>0</v>
      </c>
      <c r="J30" s="113">
        <v>0</v>
      </c>
    </row>
    <row r="31" spans="1:17" ht="27.75" hidden="1" customHeight="1" x14ac:dyDescent="0.25">
      <c r="A31" s="77"/>
      <c r="B31" s="75"/>
      <c r="C31" s="179" t="s">
        <v>42</v>
      </c>
      <c r="D31" s="111"/>
      <c r="E31" s="75"/>
      <c r="F31" s="116" t="s">
        <v>68</v>
      </c>
      <c r="G31" s="55" t="s">
        <v>74</v>
      </c>
      <c r="H31" s="55" t="s">
        <v>74</v>
      </c>
      <c r="I31" s="113">
        <v>0</v>
      </c>
      <c r="J31" s="113">
        <v>0</v>
      </c>
    </row>
    <row r="32" spans="1:17" ht="47.25" hidden="1" x14ac:dyDescent="0.25">
      <c r="A32" s="77"/>
      <c r="B32" s="75"/>
      <c r="C32" s="180"/>
      <c r="D32" s="111"/>
      <c r="E32" s="75"/>
      <c r="F32" s="110" t="s">
        <v>59</v>
      </c>
      <c r="G32" s="58" t="s">
        <v>72</v>
      </c>
      <c r="H32" s="58" t="s">
        <v>72</v>
      </c>
      <c r="I32" s="113">
        <v>0</v>
      </c>
      <c r="J32" s="113">
        <v>0</v>
      </c>
    </row>
    <row r="33" spans="1:13" ht="34.5" hidden="1" customHeight="1" x14ac:dyDescent="0.25">
      <c r="A33" s="22"/>
      <c r="B33" s="89"/>
      <c r="C33" s="181"/>
      <c r="D33" s="117"/>
      <c r="E33" s="89"/>
      <c r="F33" s="117" t="s">
        <v>60</v>
      </c>
      <c r="G33" s="55" t="s">
        <v>70</v>
      </c>
      <c r="H33" s="58" t="s">
        <v>70</v>
      </c>
      <c r="I33" s="87">
        <v>0</v>
      </c>
      <c r="J33" s="87">
        <v>0</v>
      </c>
    </row>
    <row r="34" spans="1:13" ht="91.5" hidden="1" customHeight="1" x14ac:dyDescent="0.25">
      <c r="A34" s="77"/>
      <c r="B34" s="20"/>
      <c r="C34" s="93" t="s">
        <v>44</v>
      </c>
      <c r="D34" s="34"/>
      <c r="E34" s="75"/>
      <c r="F34" s="20"/>
      <c r="G34" s="54" t="s">
        <v>45</v>
      </c>
      <c r="H34" s="113">
        <v>0</v>
      </c>
      <c r="I34" s="54" t="s">
        <v>34</v>
      </c>
      <c r="J34" s="63" t="s">
        <v>35</v>
      </c>
    </row>
    <row r="35" spans="1:13" ht="87" hidden="1" customHeight="1" x14ac:dyDescent="0.25">
      <c r="A35" s="77"/>
      <c r="B35" s="20"/>
      <c r="C35" s="35" t="s">
        <v>43</v>
      </c>
      <c r="D35" s="34"/>
      <c r="E35" s="75"/>
      <c r="F35" s="20"/>
      <c r="G35" s="58" t="s">
        <v>45</v>
      </c>
      <c r="H35" s="87">
        <v>0</v>
      </c>
      <c r="I35" s="58" t="s">
        <v>34</v>
      </c>
      <c r="J35" s="68" t="s">
        <v>35</v>
      </c>
    </row>
    <row r="36" spans="1:13" ht="137.25" hidden="1" customHeight="1" x14ac:dyDescent="0.25">
      <c r="A36" s="77"/>
      <c r="B36" s="20"/>
      <c r="C36" s="78" t="str">
        <f>[1]Лист1!C34</f>
        <v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№14 Криворізької міської ради за адресою: вул. Олексія Різничен-
ка, 80а, м. Кривий Ріг, Дніпропетровська обл.</v>
      </c>
      <c r="D36" s="34"/>
      <c r="E36" s="75"/>
      <c r="F36" s="20"/>
      <c r="G36" s="72">
        <f>H36+I36+J36</f>
        <v>64.191000000000003</v>
      </c>
      <c r="H36" s="23">
        <v>64.191000000000003</v>
      </c>
      <c r="I36" s="23">
        <v>0</v>
      </c>
      <c r="J36" s="23">
        <v>0</v>
      </c>
    </row>
    <row r="37" spans="1:13" ht="132" hidden="1" customHeight="1" x14ac:dyDescent="0.25">
      <c r="A37" s="77"/>
      <c r="B37" s="20"/>
      <c r="C37" s="35" t="str">
        <f>[1]Лист1!C35</f>
        <v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№42 Криворізької міської ради за адресою: вул. Космонавтів, 42, 
м. Кривий Ріг, Дніпропетровська обл.</v>
      </c>
      <c r="D37" s="34"/>
      <c r="E37" s="75"/>
      <c r="F37" s="20"/>
      <c r="G37" s="21">
        <f t="shared" ref="G37:G38" si="3">H37+I37+J37</f>
        <v>64.191000000000003</v>
      </c>
      <c r="H37" s="79">
        <v>64.191000000000003</v>
      </c>
      <c r="I37" s="79">
        <v>0</v>
      </c>
      <c r="J37" s="79">
        <v>0</v>
      </c>
    </row>
    <row r="38" spans="1:13" ht="145.5" hidden="1" customHeight="1" x14ac:dyDescent="0.25">
      <c r="A38" s="81"/>
      <c r="B38" s="89"/>
      <c r="C38" s="35" t="s">
        <v>50</v>
      </c>
      <c r="D38" s="36"/>
      <c r="E38" s="74"/>
      <c r="F38" s="89"/>
      <c r="G38" s="72">
        <f t="shared" si="3"/>
        <v>89.87</v>
      </c>
      <c r="H38" s="23">
        <v>89.87</v>
      </c>
      <c r="I38" s="23">
        <v>0</v>
      </c>
      <c r="J38" s="23">
        <v>0</v>
      </c>
    </row>
    <row r="39" spans="1:13" ht="13.5" hidden="1" customHeight="1" x14ac:dyDescent="0.25">
      <c r="A39" s="77"/>
      <c r="B39" s="175" t="s">
        <v>2</v>
      </c>
      <c r="C39" s="176"/>
      <c r="D39" s="60"/>
      <c r="E39" s="30"/>
      <c r="F39" s="105"/>
      <c r="G39" s="82">
        <f>H39+I39+J39</f>
        <v>218.25200000000001</v>
      </c>
      <c r="H39" s="94">
        <f>H24</f>
        <v>218.25200000000001</v>
      </c>
      <c r="I39" s="94">
        <f>I24</f>
        <v>0</v>
      </c>
      <c r="J39" s="94">
        <f>J24</f>
        <v>0</v>
      </c>
    </row>
    <row r="40" spans="1:13" ht="102" customHeight="1" x14ac:dyDescent="0.25">
      <c r="A40" s="73">
        <v>3</v>
      </c>
      <c r="B40" s="38" t="s">
        <v>26</v>
      </c>
      <c r="C40" s="103" t="s">
        <v>38</v>
      </c>
      <c r="D40" s="37" t="s">
        <v>21</v>
      </c>
      <c r="E40" s="37" t="s">
        <v>6</v>
      </c>
      <c r="F40" s="182" t="s">
        <v>94</v>
      </c>
      <c r="G40" s="18">
        <f>H40+I40+J40</f>
        <v>150267.802</v>
      </c>
      <c r="H40" s="18">
        <f>H41+H42+H43+H44+H45</f>
        <v>150267.802</v>
      </c>
      <c r="I40" s="18">
        <f>I41+I42+I43+I44+I45</f>
        <v>0</v>
      </c>
      <c r="J40" s="18">
        <f>J41+J42+J43+J44+J45</f>
        <v>0</v>
      </c>
    </row>
    <row r="41" spans="1:13" ht="80.25" hidden="1" customHeight="1" x14ac:dyDescent="0.25">
      <c r="A41" s="75"/>
      <c r="B41" s="24"/>
      <c r="C41" s="112" t="s">
        <v>66</v>
      </c>
      <c r="D41" s="34"/>
      <c r="E41" s="34"/>
      <c r="F41" s="183"/>
      <c r="G41" s="53">
        <f>H41+I41+J41</f>
        <v>17981.294000000002</v>
      </c>
      <c r="H41" s="92">
        <v>17981.294000000002</v>
      </c>
      <c r="I41" s="92">
        <v>0</v>
      </c>
      <c r="J41" s="53">
        <v>0</v>
      </c>
      <c r="L41" s="184"/>
      <c r="M41" s="120"/>
    </row>
    <row r="42" spans="1:13" ht="87" customHeight="1" x14ac:dyDescent="0.25">
      <c r="A42" s="75"/>
      <c r="B42" s="24"/>
      <c r="C42" s="35" t="s">
        <v>64</v>
      </c>
      <c r="D42" s="34"/>
      <c r="E42" s="34"/>
      <c r="F42" s="183"/>
      <c r="G42" s="72">
        <f t="shared" ref="G42:G43" si="4">H42+I42+J42</f>
        <v>79000</v>
      </c>
      <c r="H42" s="23">
        <f>80000-1000</f>
        <v>79000</v>
      </c>
      <c r="I42" s="23">
        <v>0</v>
      </c>
      <c r="J42" s="72">
        <v>0</v>
      </c>
      <c r="L42" s="184"/>
      <c r="M42" s="120"/>
    </row>
    <row r="43" spans="1:13" ht="87" hidden="1" customHeight="1" x14ac:dyDescent="0.25">
      <c r="A43" s="75"/>
      <c r="B43" s="24"/>
      <c r="C43" s="35" t="s">
        <v>63</v>
      </c>
      <c r="D43" s="34"/>
      <c r="E43" s="34"/>
      <c r="F43" s="183"/>
      <c r="G43" s="72">
        <f t="shared" si="4"/>
        <v>40000</v>
      </c>
      <c r="H43" s="23">
        <v>40000</v>
      </c>
      <c r="I43" s="23">
        <v>0</v>
      </c>
      <c r="J43" s="23">
        <v>0</v>
      </c>
      <c r="L43" s="184"/>
      <c r="M43" s="120"/>
    </row>
    <row r="44" spans="1:13" ht="128.25" customHeight="1" x14ac:dyDescent="0.25">
      <c r="A44" s="74"/>
      <c r="B44" s="22"/>
      <c r="C44" s="93" t="s">
        <v>61</v>
      </c>
      <c r="D44" s="36"/>
      <c r="E44" s="36"/>
      <c r="F44" s="143"/>
      <c r="G44" s="21">
        <f t="shared" ref="G44:G46" si="5">H44+I44+J44</f>
        <v>12986.508</v>
      </c>
      <c r="H44" s="21">
        <f>13836.47-349.962-500</f>
        <v>12986.508</v>
      </c>
      <c r="I44" s="21">
        <v>0</v>
      </c>
      <c r="J44" s="21">
        <v>0</v>
      </c>
      <c r="L44" s="184"/>
      <c r="M44" s="120"/>
    </row>
    <row r="45" spans="1:13" ht="141.75" hidden="1" x14ac:dyDescent="0.25">
      <c r="A45" s="75"/>
      <c r="B45" s="24"/>
      <c r="C45" s="112" t="s">
        <v>82</v>
      </c>
      <c r="D45" s="34"/>
      <c r="E45" s="34"/>
      <c r="F45" s="128"/>
      <c r="G45" s="53">
        <f t="shared" si="5"/>
        <v>300</v>
      </c>
      <c r="H45" s="124">
        <v>300</v>
      </c>
      <c r="I45" s="124">
        <v>0</v>
      </c>
      <c r="J45" s="124">
        <v>0</v>
      </c>
      <c r="L45" s="184"/>
      <c r="M45" s="120"/>
    </row>
    <row r="46" spans="1:13" ht="49.5" hidden="1" customHeight="1" x14ac:dyDescent="0.25">
      <c r="A46" s="73">
        <v>3</v>
      </c>
      <c r="B46" s="76" t="s">
        <v>26</v>
      </c>
      <c r="C46" s="73" t="s">
        <v>36</v>
      </c>
      <c r="D46" s="37" t="s">
        <v>21</v>
      </c>
      <c r="E46" s="37" t="s">
        <v>6</v>
      </c>
      <c r="F46" s="32" t="s">
        <v>12</v>
      </c>
      <c r="G46" s="102">
        <f t="shared" si="5"/>
        <v>184900</v>
      </c>
      <c r="H46" s="102">
        <v>120900</v>
      </c>
      <c r="I46" s="102">
        <v>64000</v>
      </c>
      <c r="J46" s="102">
        <v>0</v>
      </c>
      <c r="L46" s="184"/>
      <c r="M46" s="120"/>
    </row>
    <row r="47" spans="1:13" ht="48.75" hidden="1" customHeight="1" x14ac:dyDescent="0.3">
      <c r="A47" s="133"/>
      <c r="B47" s="138"/>
      <c r="C47" s="133" t="s">
        <v>37</v>
      </c>
      <c r="D47" s="134" t="s">
        <v>21</v>
      </c>
      <c r="E47" s="135" t="s">
        <v>6</v>
      </c>
      <c r="F47" s="32" t="s">
        <v>12</v>
      </c>
      <c r="G47" s="136" t="s">
        <v>86</v>
      </c>
      <c r="H47" s="137" t="s">
        <v>87</v>
      </c>
      <c r="I47" s="62" t="s">
        <v>88</v>
      </c>
      <c r="J47" s="61" t="s">
        <v>89</v>
      </c>
      <c r="K47" s="132"/>
      <c r="L47" s="184"/>
      <c r="M47" s="120"/>
    </row>
    <row r="48" spans="1:13" ht="17.25" hidden="1" customHeight="1" x14ac:dyDescent="0.25">
      <c r="A48" s="131"/>
      <c r="B48" s="176" t="s">
        <v>2</v>
      </c>
      <c r="C48" s="178"/>
      <c r="D48" s="104"/>
      <c r="E48" s="108"/>
      <c r="F48" s="109"/>
      <c r="G48" s="17">
        <f>H48+I48+J48</f>
        <v>335167.80200000003</v>
      </c>
      <c r="H48" s="18">
        <f>H40+H46</f>
        <v>271167.80200000003</v>
      </c>
      <c r="I48" s="18">
        <f>I40+I46</f>
        <v>64000</v>
      </c>
      <c r="J48" s="18">
        <f>J40+J46</f>
        <v>0</v>
      </c>
      <c r="L48" s="184"/>
      <c r="M48" s="120"/>
    </row>
    <row r="49" spans="1:21" ht="63" hidden="1" x14ac:dyDescent="0.35">
      <c r="A49" s="75">
        <v>4</v>
      </c>
      <c r="B49" s="76" t="s">
        <v>28</v>
      </c>
      <c r="C49" s="73" t="s">
        <v>40</v>
      </c>
      <c r="D49" s="51" t="s">
        <v>21</v>
      </c>
      <c r="E49" s="51" t="s">
        <v>6</v>
      </c>
      <c r="F49" s="29" t="s">
        <v>12</v>
      </c>
      <c r="G49" s="90">
        <f>H49+I49+J49</f>
        <v>29608.394</v>
      </c>
      <c r="H49" s="102">
        <f>11000+2000+7000+11000+9608.394-11000</f>
        <v>29608.394</v>
      </c>
      <c r="I49" s="102">
        <v>0</v>
      </c>
      <c r="J49" s="102">
        <v>0</v>
      </c>
      <c r="L49" s="120"/>
      <c r="M49" s="121"/>
    </row>
    <row r="50" spans="1:21" ht="21" hidden="1" x14ac:dyDescent="0.35">
      <c r="A50" s="101"/>
      <c r="B50" s="100"/>
      <c r="C50" s="103"/>
      <c r="D50" s="104"/>
      <c r="E50" s="104"/>
      <c r="F50" s="31"/>
      <c r="G50" s="17">
        <f>H50+I50+J50</f>
        <v>29608.394</v>
      </c>
      <c r="H50" s="17">
        <f>H49</f>
        <v>29608.394</v>
      </c>
      <c r="I50" s="17">
        <f t="shared" ref="I50:J50" si="6">I49</f>
        <v>0</v>
      </c>
      <c r="J50" s="17">
        <f t="shared" si="6"/>
        <v>0</v>
      </c>
      <c r="M50" s="65"/>
    </row>
    <row r="51" spans="1:21" ht="53.25" hidden="1" customHeight="1" x14ac:dyDescent="0.25">
      <c r="A51" s="50" t="s">
        <v>39</v>
      </c>
      <c r="B51" s="50" t="s">
        <v>1</v>
      </c>
      <c r="C51" s="106" t="s">
        <v>83</v>
      </c>
      <c r="D51" s="107" t="s">
        <v>21</v>
      </c>
      <c r="E51" s="64" t="s">
        <v>6</v>
      </c>
      <c r="F51" s="32" t="s">
        <v>12</v>
      </c>
      <c r="G51" s="18">
        <f>H51+I51+J51</f>
        <v>484.81200000000001</v>
      </c>
      <c r="H51" s="17">
        <f>136.85+100+49.962</f>
        <v>286.81200000000001</v>
      </c>
      <c r="I51" s="17">
        <v>99</v>
      </c>
      <c r="J51" s="17">
        <v>99</v>
      </c>
      <c r="M51" s="8"/>
      <c r="N51" s="8"/>
    </row>
    <row r="52" spans="1:21" ht="80.25" hidden="1" customHeight="1" x14ac:dyDescent="0.25">
      <c r="A52" s="27"/>
      <c r="B52" s="25"/>
      <c r="C52" s="25" t="s">
        <v>41</v>
      </c>
      <c r="D52" s="105" t="s">
        <v>21</v>
      </c>
      <c r="E52" s="110" t="s">
        <v>62</v>
      </c>
      <c r="F52" s="110" t="s">
        <v>12</v>
      </c>
      <c r="G52" s="82">
        <f t="shared" ref="G52" si="7">H52+I52+J52</f>
        <v>163.5</v>
      </c>
      <c r="H52" s="94">
        <v>54.5</v>
      </c>
      <c r="I52" s="94">
        <v>54.5</v>
      </c>
      <c r="J52" s="94">
        <v>54.5</v>
      </c>
      <c r="N52" s="8"/>
    </row>
    <row r="53" spans="1:21" ht="15.75" hidden="1" customHeight="1" x14ac:dyDescent="0.25">
      <c r="A53" s="106"/>
      <c r="B53" s="177" t="s">
        <v>2</v>
      </c>
      <c r="C53" s="169"/>
      <c r="D53" s="28"/>
      <c r="E53" s="126"/>
      <c r="F53" s="127"/>
      <c r="G53" s="18">
        <f>H53+I53+J53</f>
        <v>648.31200000000001</v>
      </c>
      <c r="H53" s="17">
        <f>H51+H52</f>
        <v>341.31200000000001</v>
      </c>
      <c r="I53" s="17">
        <f>I51+I52</f>
        <v>153.5</v>
      </c>
      <c r="J53" s="17">
        <f>J51+J52</f>
        <v>153.5</v>
      </c>
      <c r="L53" s="66"/>
    </row>
    <row r="54" spans="1:21" ht="49.5" hidden="1" customHeight="1" x14ac:dyDescent="0.25">
      <c r="A54" s="39" t="s">
        <v>51</v>
      </c>
      <c r="B54" s="25" t="s">
        <v>52</v>
      </c>
      <c r="C54" s="125" t="s">
        <v>53</v>
      </c>
      <c r="D54" s="30" t="s">
        <v>21</v>
      </c>
      <c r="E54" s="85" t="s">
        <v>6</v>
      </c>
      <c r="F54" s="84" t="s">
        <v>12</v>
      </c>
      <c r="G54" s="18">
        <f>H54+I54+J54</f>
        <v>365</v>
      </c>
      <c r="H54" s="17">
        <f>H55+H56</f>
        <v>365</v>
      </c>
      <c r="I54" s="17">
        <f t="shared" ref="I54:J54" si="8">I55+I56</f>
        <v>0</v>
      </c>
      <c r="J54" s="17">
        <f t="shared" si="8"/>
        <v>0</v>
      </c>
      <c r="K54">
        <f>27235.297+18200</f>
        <v>45435.296999999999</v>
      </c>
      <c r="L54" s="66"/>
    </row>
    <row r="55" spans="1:21" ht="102" hidden="1" customHeight="1" x14ac:dyDescent="0.25">
      <c r="A55" s="80"/>
      <c r="B55" s="83"/>
      <c r="C55" s="93" t="s">
        <v>54</v>
      </c>
      <c r="D55" s="30"/>
      <c r="E55" s="85"/>
      <c r="F55" s="84"/>
      <c r="G55" s="72">
        <f t="shared" ref="G55:G56" si="9">H55+I55+J55</f>
        <v>165</v>
      </c>
      <c r="H55" s="23">
        <f>165</f>
        <v>165</v>
      </c>
      <c r="I55" s="23">
        <v>0</v>
      </c>
      <c r="J55" s="23">
        <v>0</v>
      </c>
      <c r="L55" s="66"/>
    </row>
    <row r="56" spans="1:21" ht="99" hidden="1" customHeight="1" x14ac:dyDescent="0.25">
      <c r="A56" s="86"/>
      <c r="B56" s="95"/>
      <c r="C56" s="35" t="s">
        <v>55</v>
      </c>
      <c r="D56" s="97"/>
      <c r="E56" s="99"/>
      <c r="F56" s="98"/>
      <c r="G56" s="72">
        <f t="shared" si="9"/>
        <v>200</v>
      </c>
      <c r="H56" s="23">
        <f>200</f>
        <v>200</v>
      </c>
      <c r="I56" s="23">
        <v>0</v>
      </c>
      <c r="J56" s="23">
        <v>0</v>
      </c>
      <c r="L56" s="88"/>
      <c r="M56" s="8"/>
    </row>
    <row r="57" spans="1:21" ht="15.75" hidden="1" customHeight="1" x14ac:dyDescent="0.25">
      <c r="A57" s="80"/>
      <c r="B57" s="175" t="s">
        <v>2</v>
      </c>
      <c r="C57" s="169"/>
      <c r="D57" s="140"/>
      <c r="E57" s="141"/>
      <c r="F57" s="142"/>
      <c r="G57" s="18">
        <f>G54</f>
        <v>365</v>
      </c>
      <c r="H57" s="18">
        <f t="shared" ref="H57:J57" si="10">H54</f>
        <v>365</v>
      </c>
      <c r="I57" s="18">
        <f t="shared" si="10"/>
        <v>0</v>
      </c>
      <c r="J57" s="18">
        <f t="shared" si="10"/>
        <v>0</v>
      </c>
      <c r="L57" s="66"/>
      <c r="M57" s="8"/>
    </row>
    <row r="58" spans="1:21" ht="54.75" customHeight="1" x14ac:dyDescent="0.35">
      <c r="A58" s="39" t="s">
        <v>56</v>
      </c>
      <c r="B58" s="48" t="s">
        <v>57</v>
      </c>
      <c r="C58" s="139" t="s">
        <v>58</v>
      </c>
      <c r="D58" s="52" t="s">
        <v>21</v>
      </c>
      <c r="E58" s="146" t="s">
        <v>6</v>
      </c>
      <c r="F58" s="148" t="s">
        <v>12</v>
      </c>
      <c r="G58" s="18">
        <f>H58+I58+J58</f>
        <v>1554.15</v>
      </c>
      <c r="H58" s="18">
        <f>54.15+H59</f>
        <v>1554.15</v>
      </c>
      <c r="I58" s="18">
        <f>0+I59</f>
        <v>0</v>
      </c>
      <c r="J58" s="18">
        <f>0+J59</f>
        <v>0</v>
      </c>
      <c r="L58" s="91"/>
    </row>
    <row r="59" spans="1:21" ht="63.75" customHeight="1" x14ac:dyDescent="0.35">
      <c r="A59" s="86"/>
      <c r="B59" s="27"/>
      <c r="C59" s="93" t="s">
        <v>93</v>
      </c>
      <c r="D59" s="97"/>
      <c r="E59" s="147"/>
      <c r="F59" s="98"/>
      <c r="G59" s="21">
        <f>H59+I59+J59</f>
        <v>1500</v>
      </c>
      <c r="H59" s="21">
        <v>1500</v>
      </c>
      <c r="I59" s="21">
        <v>0</v>
      </c>
      <c r="J59" s="21">
        <v>0</v>
      </c>
      <c r="L59" s="91"/>
    </row>
    <row r="60" spans="1:21" ht="15.75" customHeight="1" x14ac:dyDescent="0.25">
      <c r="A60" s="27"/>
      <c r="B60" s="168" t="s">
        <v>2</v>
      </c>
      <c r="C60" s="169"/>
      <c r="D60" s="145"/>
      <c r="E60" s="145"/>
      <c r="F60" s="144"/>
      <c r="G60" s="18">
        <f>G58</f>
        <v>1554.15</v>
      </c>
      <c r="H60" s="18">
        <f t="shared" ref="H60:J60" si="11">H58</f>
        <v>1554.15</v>
      </c>
      <c r="I60" s="18">
        <f t="shared" si="11"/>
        <v>0</v>
      </c>
      <c r="J60" s="18">
        <f t="shared" si="11"/>
        <v>0</v>
      </c>
      <c r="L60" s="66"/>
    </row>
    <row r="61" spans="1:21" ht="16.5" hidden="1" customHeight="1" x14ac:dyDescent="0.25">
      <c r="A61" s="48"/>
      <c r="B61" s="171" t="s">
        <v>16</v>
      </c>
      <c r="C61" s="171"/>
      <c r="D61" s="171"/>
      <c r="E61" s="171"/>
      <c r="F61" s="172"/>
      <c r="G61" s="40">
        <f>H61+I61+J61</f>
        <v>381580.88400000002</v>
      </c>
      <c r="H61" s="40">
        <f>H23+H39+H48+H50+H53+H57+H60</f>
        <v>317273.88400000002</v>
      </c>
      <c r="I61" s="40">
        <f>I23+I39+I48+I50+I53+I57+I60</f>
        <v>64153.5</v>
      </c>
      <c r="J61" s="40">
        <f>J23+J39+J48+J50+J53+J57+J60</f>
        <v>153.5</v>
      </c>
      <c r="L61" s="71"/>
      <c r="M61" s="185"/>
      <c r="N61" s="185"/>
    </row>
    <row r="62" spans="1:21" ht="17.25" hidden="1" customHeight="1" x14ac:dyDescent="0.25">
      <c r="A62" s="27"/>
      <c r="B62" s="163" t="s">
        <v>59</v>
      </c>
      <c r="C62" s="164"/>
      <c r="D62" s="164"/>
      <c r="E62" s="164"/>
      <c r="F62" s="165"/>
      <c r="G62" s="21">
        <f>H62+I62+J62</f>
        <v>381580.88400000002</v>
      </c>
      <c r="H62" s="23">
        <f>H23+H39+H48+H50+H53+H57+H60</f>
        <v>317273.88400000002</v>
      </c>
      <c r="I62" s="23">
        <f>I23+I39+I48+I50+I53+I57+I60</f>
        <v>64153.5</v>
      </c>
      <c r="J62" s="23">
        <f>J23+J39+J48+J50+J53+J57+J60</f>
        <v>153.5</v>
      </c>
      <c r="L62" s="8"/>
    </row>
    <row r="63" spans="1:21" ht="33.75" hidden="1" customHeight="1" x14ac:dyDescent="0.25">
      <c r="A63" s="166" t="s">
        <v>91</v>
      </c>
      <c r="B63" s="166"/>
      <c r="C63" s="166"/>
      <c r="D63" s="166"/>
      <c r="E63" s="166"/>
      <c r="F63" s="166"/>
      <c r="G63" s="166"/>
      <c r="H63" s="166"/>
      <c r="I63" s="166"/>
      <c r="J63" s="166"/>
      <c r="L63" s="66"/>
    </row>
    <row r="64" spans="1:21" ht="33.75" hidden="1" customHeight="1" x14ac:dyDescent="0.25">
      <c r="A64" s="166" t="s">
        <v>92</v>
      </c>
      <c r="B64" s="166"/>
      <c r="C64" s="166"/>
      <c r="D64" s="166"/>
      <c r="E64" s="166"/>
      <c r="F64" s="166"/>
      <c r="G64" s="166"/>
      <c r="H64" s="166"/>
      <c r="I64" s="166"/>
      <c r="J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/>
    </row>
    <row r="65" spans="1:12" ht="65.25" customHeight="1" x14ac:dyDescent="0.25">
      <c r="A65" s="167" t="s">
        <v>67</v>
      </c>
      <c r="B65" s="167"/>
      <c r="C65" s="167"/>
      <c r="D65" s="167"/>
      <c r="E65" s="167"/>
      <c r="F65" s="167"/>
      <c r="G65" s="167"/>
      <c r="H65" s="167"/>
      <c r="I65" s="167"/>
      <c r="J65" s="167"/>
      <c r="L65" s="66"/>
    </row>
    <row r="66" spans="1:12" ht="33" customHeight="1" x14ac:dyDescent="0.35">
      <c r="A66" s="9"/>
      <c r="B66" s="170" t="s">
        <v>32</v>
      </c>
      <c r="C66" s="170"/>
      <c r="D66" s="170"/>
      <c r="E66" s="170"/>
      <c r="F66" s="170"/>
      <c r="G66" s="170"/>
      <c r="H66" s="9"/>
      <c r="I66" s="9"/>
      <c r="J66" s="9"/>
      <c r="K66" s="9"/>
    </row>
    <row r="67" spans="1:12" ht="21" customHeight="1" x14ac:dyDescent="0.25"/>
    <row r="68" spans="1:12" ht="23.25" customHeight="1" x14ac:dyDescent="0.35">
      <c r="A68" s="162"/>
      <c r="B68" s="162"/>
      <c r="C68" s="162"/>
      <c r="D68" s="162"/>
      <c r="E68" s="162"/>
      <c r="F68" s="162"/>
      <c r="G68" s="162"/>
      <c r="H68" s="162"/>
      <c r="I68" s="162"/>
      <c r="J68" s="162"/>
    </row>
  </sheetData>
  <mergeCells count="36">
    <mergeCell ref="L64:U64"/>
    <mergeCell ref="E15:E17"/>
    <mergeCell ref="B15:B17"/>
    <mergeCell ref="C15:C17"/>
    <mergeCell ref="B39:C39"/>
    <mergeCell ref="B53:C53"/>
    <mergeCell ref="B48:C48"/>
    <mergeCell ref="B23:C23"/>
    <mergeCell ref="B57:C57"/>
    <mergeCell ref="C28:C30"/>
    <mergeCell ref="C31:C33"/>
    <mergeCell ref="F40:F41"/>
    <mergeCell ref="L41:L48"/>
    <mergeCell ref="M61:N61"/>
    <mergeCell ref="F42:F43"/>
    <mergeCell ref="A68:J68"/>
    <mergeCell ref="B62:F62"/>
    <mergeCell ref="A63:J63"/>
    <mergeCell ref="A65:J65"/>
    <mergeCell ref="B60:C60"/>
    <mergeCell ref="A64:J64"/>
    <mergeCell ref="B66:G66"/>
    <mergeCell ref="B61:F61"/>
    <mergeCell ref="I1:J1"/>
    <mergeCell ref="F15:F17"/>
    <mergeCell ref="G15:G17"/>
    <mergeCell ref="H15:J15"/>
    <mergeCell ref="H16:H17"/>
    <mergeCell ref="I16:I17"/>
    <mergeCell ref="J16:J17"/>
    <mergeCell ref="A13:J13"/>
    <mergeCell ref="A12:J12"/>
    <mergeCell ref="C10:H10"/>
    <mergeCell ref="A15:A17"/>
    <mergeCell ref="D15:D17"/>
    <mergeCell ref="H3:J6"/>
  </mergeCells>
  <pageMargins left="0.9055118110236221" right="0.31496062992125984" top="0.82677165354330717" bottom="0.74803149606299213" header="0.31496062992125984" footer="0.31496062992125984"/>
  <pageSetup paperSize="9" scale="61" orientation="landscape" r:id="rId1"/>
  <headerFooter differentFirst="1">
    <oddHeader>&amp;C&amp;P&amp;R&amp;"Times New Roman,курсив"&amp;18Продовження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2025-07-01T10:16:13Z</dcterms:modified>
</cp:coreProperties>
</file>