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155"/>
  </bookViews>
  <sheets>
    <sheet name="Лист1" sheetId="3" r:id="rId1"/>
  </sheets>
  <externalReferences>
    <externalReference r:id="rId2"/>
  </externalReferences>
  <definedNames>
    <definedName name="_xlnm.Print_Titles" localSheetId="0">Лист1!$17:$17</definedName>
    <definedName name="_xlnm.Print_Area" localSheetId="0">Лист1!$A$1:$J$64</definedName>
  </definedNames>
  <calcPr calcId="152511"/>
</workbook>
</file>

<file path=xl/calcChain.xml><?xml version="1.0" encoding="utf-8"?>
<calcChain xmlns="http://schemas.openxmlformats.org/spreadsheetml/2006/main">
  <c r="H55" i="3" l="1"/>
  <c r="H54" i="3"/>
  <c r="K53" i="3"/>
  <c r="G42" i="3" l="1"/>
  <c r="H50" i="3" l="1"/>
  <c r="G50" i="3" s="1"/>
  <c r="H43" i="3"/>
  <c r="H39" i="3" s="1"/>
  <c r="G44" i="3" l="1"/>
  <c r="I39" i="3"/>
  <c r="J39" i="3"/>
  <c r="I18" i="3" l="1"/>
  <c r="J18" i="3"/>
  <c r="H18" i="3"/>
  <c r="G21" i="3"/>
  <c r="H48" i="3" l="1"/>
  <c r="I49" i="3" l="1"/>
  <c r="J49" i="3"/>
  <c r="H49" i="3"/>
  <c r="G49" i="3" l="1"/>
  <c r="I47" i="3" l="1"/>
  <c r="J47" i="3"/>
  <c r="G41" i="3"/>
  <c r="G40" i="3"/>
  <c r="G43" i="3" l="1"/>
  <c r="H58" i="3" l="1"/>
  <c r="I58" i="3"/>
  <c r="J58" i="3"/>
  <c r="G57" i="3"/>
  <c r="G58" i="3" s="1"/>
  <c r="I53" i="3"/>
  <c r="I56" i="3" s="1"/>
  <c r="J53" i="3"/>
  <c r="J56" i="3" s="1"/>
  <c r="H53" i="3"/>
  <c r="H56" i="3" s="1"/>
  <c r="G54" i="3"/>
  <c r="G55" i="3"/>
  <c r="G53" i="3" l="1"/>
  <c r="G56" i="3" s="1"/>
  <c r="I23" i="3" l="1"/>
  <c r="I38" i="3" s="1"/>
  <c r="J23" i="3"/>
  <c r="J38" i="3" s="1"/>
  <c r="H23" i="3"/>
  <c r="H38" i="3" s="1"/>
  <c r="G36" i="3"/>
  <c r="G37" i="3"/>
  <c r="G35" i="3"/>
  <c r="C35" i="3"/>
  <c r="C36" i="3"/>
  <c r="I22" i="3" l="1"/>
  <c r="J22" i="3"/>
  <c r="H22" i="3"/>
  <c r="H47" i="3" l="1"/>
  <c r="G47" i="3" l="1"/>
  <c r="G48" i="3"/>
  <c r="G39" i="3"/>
  <c r="G20" i="3" l="1"/>
  <c r="G19" i="3" l="1"/>
  <c r="G51" i="3" l="1"/>
  <c r="I52" i="3"/>
  <c r="J52" i="3"/>
  <c r="I60" i="3" l="1"/>
  <c r="I59" i="3"/>
  <c r="J59" i="3"/>
  <c r="J60" i="3"/>
  <c r="H52" i="3"/>
  <c r="H60" i="3" l="1"/>
  <c r="H59" i="3"/>
  <c r="G52" i="3"/>
  <c r="G45" i="3" l="1"/>
  <c r="G22" i="3"/>
  <c r="G18" i="3"/>
  <c r="G38" i="3"/>
  <c r="G23" i="3" s="1"/>
  <c r="G59" i="3" l="1"/>
  <c r="G60" i="3"/>
</calcChain>
</file>

<file path=xl/sharedStrings.xml><?xml version="1.0" encoding="utf-8"?>
<sst xmlns="http://schemas.openxmlformats.org/spreadsheetml/2006/main" count="144" uniqueCount="96">
  <si>
    <t xml:space="preserve">ПЕРЕЛІК </t>
  </si>
  <si>
    <t>Інша економічна діяльність</t>
  </si>
  <si>
    <t>Усього</t>
  </si>
  <si>
    <t>Об'єкти комунального будівництва</t>
  </si>
  <si>
    <t>Назва напряму діяльності (пріоритетні завдання)</t>
  </si>
  <si>
    <t>Виконавці</t>
  </si>
  <si>
    <t>Управління капітального будівництва виконкому Криворізької міської ради</t>
  </si>
  <si>
    <t>на 2021 рік</t>
  </si>
  <si>
    <t>Перелік заходів Програми</t>
  </si>
  <si>
    <t>Об'єкти будівництва освітніх установ і закладів</t>
  </si>
  <si>
    <t>Джерела фінансування</t>
  </si>
  <si>
    <t>№ п/п</t>
  </si>
  <si>
    <t>Бюджет Криворізької міської територіальної громади</t>
  </si>
  <si>
    <t xml:space="preserve">у тому числі орієнтовний обсяг </t>
  </si>
  <si>
    <t xml:space="preserve">  Додаток 2</t>
  </si>
  <si>
    <t>Загальний обсяг фінансування, 
тис. грн</t>
  </si>
  <si>
    <t>Разом за Програмою, з них:</t>
  </si>
  <si>
    <t>Нове будівництво протирадіаційного укриття на території Криворізького ліцею №113 Криворізької міської ради за адресою: вул. Віктора Оцеркле-
вича, 39-А, м. Кривий Ріг, Дніпропетровська обл.</t>
  </si>
  <si>
    <t>роки</t>
  </si>
  <si>
    <t>Строк виконаня, роки</t>
  </si>
  <si>
    <t>Програма капітального будівництва об’єктів 
інфраструктури м. Кривого Рогу на 2019–2027 роки</t>
  </si>
  <si>
    <t>2025-
2027</t>
  </si>
  <si>
    <t>2025 рік</t>
  </si>
  <si>
    <t>2026 рік</t>
  </si>
  <si>
    <t>2027 рік</t>
  </si>
  <si>
    <t>Нове будівництво та реконструкція дошкільних, позашкільних і загальноосвітніх навчальних закладів</t>
  </si>
  <si>
    <t>Об'єкти будівництва медичних установ та закладів</t>
  </si>
  <si>
    <t>Нове будівництво електричних мереж для приєднання житлового будинку для тимчасового проживання внутрішньо переміщених осіб з розташуванням медичного закладу на основі незавершеного будівництвом гуртожитку за адресою: вул. Туполєва, м. Кривий Ріг, Дніпропетровська обл., 50000, на умовах співфінансування відповідно до проєкту «Сприяння розвитку соціальної інфраструктури (УФСІ VI)» Уряду Федеративної Республіки Німеччини через Федеральне  міністерство економічного співробітництва та розвитку (BMZ)/ Кредитну установу для відбудови (KfW)</t>
  </si>
  <si>
    <t>Об'єкти житлового фонду, пошкоджені внаслідок збройної агресії Російської Федерації</t>
  </si>
  <si>
    <t>заходів і завдань Програми на 2025–2027 роки</t>
  </si>
  <si>
    <t xml:space="preserve">Нове будівництво зовнішніх інженерних мереж індустріального парку «Кривбас» на вул. Фабричній у м. Кривому Розі Дніпропетровської обл.
</t>
  </si>
  <si>
    <t xml:space="preserve">Комунальне підприємство «Інститут розвитку міста Кривого Рогу» Криворізької міської ради  </t>
  </si>
  <si>
    <t>Керуюча справами виконкому                                                     Олена ШОВГЕЛЯ</t>
  </si>
  <si>
    <t>1.1. Нове будівництво, реконструкція та капіталь-ний ремонт об’єктів житлово-комунального призначення</t>
  </si>
  <si>
    <t>1 000,00*</t>
  </si>
  <si>
    <t>69 000,00*</t>
  </si>
  <si>
    <t>3.2 Капітальний ремонт лікувальних закладів</t>
  </si>
  <si>
    <t>3.3. Капітальний ремонт споруд цивільного захисту населення (сховища)</t>
  </si>
  <si>
    <t>3.1. Нове будівництво та реконструкція лікувальних закладів</t>
  </si>
  <si>
    <t>5</t>
  </si>
  <si>
    <t>Капітальний ремонт об'єктів житлового фонду, пошкоджених унаслідок збройної агресії Російської Федерації</t>
  </si>
  <si>
    <t>5.2 Заходи, пов'язані зі здійсненням державного архітектурно-будівельного контролю, у тому числі захистом інтересів Криворізкої міської територіальної громади в судах усіх рівнів</t>
  </si>
  <si>
    <t>Нове будівництво протирадіаційного укриття на території Криворізького ліцею №123 Криворізької міської ради за адресою: вул. Миколаївське 
шосе, 18, м. Кривий Ріг, Дніпропетровська обл.</t>
  </si>
  <si>
    <t>Нове будівництво протирадіаційного укриття на території Криворізької гімназії №129 Криворізької міської ради за адресою: вул. Гімназична,39, 
м. Кривий Ріг, Дніпропетровська обл.</t>
  </si>
  <si>
    <t>Нове будівництво протирадіаційного укриття на території Криворізької гімназії №111 Криворізької міської ради за адресою: вул. Джона Маккей-
на, 10-А, м. Кривий Ріг, Дніпропетровська обл.</t>
  </si>
  <si>
    <t>70 000,000*</t>
  </si>
  <si>
    <t>управління капітального будівництва виконкому Криворізької міської ради</t>
  </si>
  <si>
    <t>Нове будівництво протирадіаційного укриття на території Криворізької гімназії №91 Криворізької міської ради за адресою: вул. Генерала Радієвсько-
го, 48, м. Кривий Ріг, Дніпропетровська обл.</t>
  </si>
  <si>
    <t>Нове будівництво протирадіаційного укриття на території Криворізької гімназії №90 Криворізької міської ради за адресою: вул. Романа Рибалка, 1а, 
м. Кривий Ріг, Дніпропетровська обл.</t>
  </si>
  <si>
    <t>Відділи, управління, інші виконавчі органи міської ради, в тому числі за головними розпорядниками:</t>
  </si>
  <si>
    <t>Нове будівництво відокремленого блоку автономної системи опалення з використанням комплектного теплогенеруючого модуля на базі теплових насосів типу «повітря-вода» для Комунального закладу дошкільної освіти (ясла-садок) комбінованого типу №202 Криворізької міської ради за адресою: 
вул. Катеринівська, 9, м. Кривий Ріг, Дніпропетровська обл.</t>
  </si>
  <si>
    <t>6</t>
  </si>
  <si>
    <t>Інша діяльність</t>
  </si>
  <si>
    <t>Інша діяльність у сфері житлово-комунального господарства</t>
  </si>
  <si>
    <t>Виконання заходів з усунення аварій в житловому фонді, що сталися внаслідок збройної агресії Російської Федерації, шляхом часткового демонтажу житлового будинку за адресою: 
вул. Вадима Гурова, 3,  м. Кривий Ріг, Дніпропетровська обл.</t>
  </si>
  <si>
    <t>Виконання заходів з усунення аварій в житловому фонді, що сталися внаслідок збройної агресії Російської Федерації, шляхом часткового демонтажу житлового будинку за адресою: 
вул. Свято-Миколаївська, 35,  м. Кривий Ріг, Дніпропетровська обл.</t>
  </si>
  <si>
    <t>7</t>
  </si>
  <si>
    <t>Будівництво інших об'єктів комунальної власності</t>
  </si>
  <si>
    <t>Нове будівництво та реконструкція інших об'єктів комунальної власності</t>
  </si>
  <si>
    <t>бюджет Криворізької міської територіальної громади,</t>
  </si>
  <si>
    <t>державний бюджет</t>
  </si>
  <si>
    <t>Нове будівництво електричних мереж ліній електропередач 6кВ і 0,4кВ для приєднання головного корпусу Комунального некомерційного підприємства «Криворізька інфекційна лікарня №1» Криворізької міської ради за адресою: вул. Юрія Камінського, 5 (земельна ділянка 
КН 1211000000:02:289:0010), м. Кривий Ріг, Дніпропетровська обл.</t>
  </si>
  <si>
    <t>Відділ з питань державного архітектурно-будівельного контролю виконкому Криворізької міської ради</t>
  </si>
  <si>
    <t>Реконструкція частини приміщень гінекологічного відділення під лікувальні відділення  КП «Криворізька міська лікарня №1» КМР за адресою: площа Визволення, 11, м. Кривий Ріг, Дніпропетров-
ська обл.</t>
  </si>
  <si>
    <t>Реконструкція частини приміщень пологового будинку  під лікувальні відділення КП «Криворізька міська лікарня №1» КМР за адресою: площа Визволення, 11, м. Кривий Ріг, Дніпропетров-
ська обл.</t>
  </si>
  <si>
    <t xml:space="preserve">Бюджет Криворізької міської територіальної громади </t>
  </si>
  <si>
    <t>Реконструкція частини приміщень харчового блоку під рентгенвідділення КП «Криворізька міська лікарня №1» КМР за адресою: площа Визволення, 11, м. Кривий Ріг, Дніпропетровська обл.**</t>
  </si>
  <si>
    <t xml:space="preserve">** Відповідно до Розпорядження голови Дніпропетровської обласної державної адміністрації від 26 липня 2024 року №Р-314/0/3-24 «Про перейменування об'єктів топонімії населених пунктів Дніпропетровської області» пл. Визволення перейменована на пл. Захисників України.     
</t>
  </si>
  <si>
    <t>Загальний обсяг фінансування, з них:</t>
  </si>
  <si>
    <t>33 818,800*</t>
  </si>
  <si>
    <t>26 281,500*</t>
  </si>
  <si>
    <t>352,332*</t>
  </si>
  <si>
    <t>248,594*</t>
  </si>
  <si>
    <t>34 171,132*</t>
  </si>
  <si>
    <t>26 530,094*</t>
  </si>
  <si>
    <t>Нове будівництво житлового будинку  (з інженерни-
ми мережами) під дитячий будинок сімейного типу за адресою: вул. Мотронівська, м. Кривий Ріг, Дніпропетровська обл. (приєднання до інженерних мереж)</t>
  </si>
  <si>
    <t>18 000,00*</t>
  </si>
  <si>
    <t>24 000,00*</t>
  </si>
  <si>
    <t>72 000,00*</t>
  </si>
  <si>
    <t>96 000,00*</t>
  </si>
  <si>
    <t>120 000,00*</t>
  </si>
  <si>
    <t>90 000,00*</t>
  </si>
  <si>
    <t xml:space="preserve">Реконструкція частини приміщень будівлі гінекологічного відділення, 
літ. «А», під відділення з розміщенням спірального комп’ютерного томографа Комунального підприємства «Криворізька міська лікарня №1» Криворізької міської ради за адресою: пл. Захисників України, 11, м. Кривий Ріг, Дніпропетровська обл.
</t>
  </si>
  <si>
    <t>5.1. Інші заходи, пов'язані із супроводом реалізації інвестиційних проєктів</t>
  </si>
  <si>
    <t>Бюджет Криворізької міської територіальної громади, кредитні кошти та інші кошти не заборонені чинним законодавством</t>
  </si>
  <si>
    <t>Нове будівництво протирадіаційного укриття на території Криворізької гімназії №84 Криворізької міської ради за адресою: вул. Милашенкова, 57, 
м. Кривий Ріг, Дніпропетровська обл.*</t>
  </si>
  <si>
    <t>29 827,571**</t>
  </si>
  <si>
    <t>166 235,297**</t>
  </si>
  <si>
    <t>45 435,297**</t>
  </si>
  <si>
    <t>92 800,000**</t>
  </si>
  <si>
    <t>28 000,000**</t>
  </si>
  <si>
    <t>Державний бюджет</t>
  </si>
  <si>
    <t xml:space="preserve">* Відповідно до Розпорядження голови Дніпропетровської обласної державної адміністрації від 26 липня 2024 року №Р-314/0/3-24 «Про перейменування об'єктів топонімії населених пунктів Дніпропетровської області»  вул. Милашенкова перейменовано на вул. Вартових Неба.  </t>
  </si>
  <si>
    <t>**  Орієнтовні обсяги фінансування  здійснюються  в межах  ресурсу, передбаченого в  Програмі розвитку системи цивільного захисту в м. Кривому Розі на  2016—2027 роки, затвердженій  рішенням міської ради від 24.12.2015 №60, зі змінами.</t>
  </si>
  <si>
    <t>Додаток
до рішення виконкому міськради</t>
  </si>
  <si>
    <t>23.05.2025 №676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</si>
</sst>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"/>
    <numFmt numFmtId="165" formatCode="_-* #,##0.00\ _г_р_н_._-;\-* #,##0.00\ _г_р_н_._-;_-* &quot;-&quot;??\ _г_р_н_._-;_-@_-"/>
    <numFmt numFmtId="166" formatCode="#,##0.0"/>
    <numFmt numFmtId="167" formatCode="0.000"/>
    <numFmt numFmtId="168" formatCode="0.0000"/>
  </numFmts>
  <fonts count="34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2"/>
      <color theme="1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i/>
      <sz val="12"/>
      <color theme="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24"/>
      <color theme="1"/>
      <name val="Calibri"/>
      <family val="2"/>
      <scheme val="minor"/>
    </font>
    <font>
      <b/>
      <i/>
      <sz val="24"/>
      <color theme="1"/>
      <name val="Times New Roman"/>
      <family val="1"/>
      <charset val="204"/>
    </font>
    <font>
      <b/>
      <i/>
      <sz val="24"/>
      <color theme="0"/>
      <name val="Times New Roman"/>
      <family val="1"/>
      <charset val="204"/>
    </font>
    <font>
      <i/>
      <sz val="24"/>
      <color theme="0"/>
      <name val="Times New Roman"/>
      <family val="1"/>
      <charset val="204"/>
    </font>
    <font>
      <b/>
      <i/>
      <sz val="24"/>
      <color theme="1"/>
      <name val="Calibri"/>
      <family val="2"/>
      <scheme val="minor"/>
    </font>
    <font>
      <i/>
      <sz val="24"/>
      <name val="Times New Roman"/>
      <family val="1"/>
      <charset val="204"/>
    </font>
    <font>
      <b/>
      <i/>
      <sz val="22"/>
      <color theme="1"/>
      <name val="Times New Roman"/>
      <family val="1"/>
      <charset val="204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sz val="14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8" fillId="0" borderId="0"/>
    <xf numFmtId="3" fontId="9" fillId="0" borderId="1">
      <alignment horizontal="center" vertical="top" wrapText="1"/>
    </xf>
    <xf numFmtId="166" fontId="3" fillId="0" borderId="1">
      <alignment horizontal="center" vertical="top" wrapText="1"/>
    </xf>
    <xf numFmtId="165" fontId="8" fillId="0" borderId="0" applyFont="0" applyFill="0" applyBorder="0" applyAlignment="0" applyProtection="0"/>
  </cellStyleXfs>
  <cellXfs count="187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6" fillId="2" borderId="0" xfId="0" applyFont="1" applyFill="1" applyAlignment="1">
      <alignment wrapText="1"/>
    </xf>
    <xf numFmtId="0" fontId="0" fillId="0" borderId="0" xfId="0" applyFont="1" applyFill="1"/>
    <xf numFmtId="164" fontId="0" fillId="0" borderId="0" xfId="0" applyNumberFormat="1"/>
    <xf numFmtId="0" fontId="5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6" fillId="2" borderId="0" xfId="0" applyFont="1" applyFill="1" applyAlignment="1">
      <alignment horizontal="left" wrapText="1"/>
    </xf>
    <xf numFmtId="0" fontId="6" fillId="0" borderId="0" xfId="0" applyFont="1" applyAlignment="1">
      <alignment horizontal="left" wrapText="1"/>
    </xf>
    <xf numFmtId="0" fontId="13" fillId="2" borderId="1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left" vertical="top" wrapText="1"/>
    </xf>
    <xf numFmtId="164" fontId="14" fillId="2" borderId="1" xfId="0" applyNumberFormat="1" applyFont="1" applyFill="1" applyBorder="1" applyAlignment="1">
      <alignment horizontal="center" vertical="top" wrapText="1"/>
    </xf>
    <xf numFmtId="164" fontId="14" fillId="2" borderId="6" xfId="0" applyNumberFormat="1" applyFont="1" applyFill="1" applyBorder="1" applyAlignment="1">
      <alignment horizontal="center" vertical="top" wrapText="1"/>
    </xf>
    <xf numFmtId="164" fontId="13" fillId="2" borderId="3" xfId="0" applyNumberFormat="1" applyFont="1" applyFill="1" applyBorder="1" applyAlignment="1">
      <alignment horizontal="center" vertical="top" wrapText="1"/>
    </xf>
    <xf numFmtId="0" fontId="14" fillId="2" borderId="3" xfId="0" applyFont="1" applyFill="1" applyBorder="1" applyAlignment="1">
      <alignment horizontal="left" vertical="top" wrapText="1"/>
    </xf>
    <xf numFmtId="164" fontId="13" fillId="2" borderId="10" xfId="0" applyNumberFormat="1" applyFont="1" applyFill="1" applyBorder="1" applyAlignment="1">
      <alignment horizontal="center" vertical="top" wrapText="1"/>
    </xf>
    <xf numFmtId="0" fontId="14" fillId="2" borderId="4" xfId="0" applyFont="1" applyFill="1" applyBorder="1" applyAlignment="1">
      <alignment vertical="top" wrapText="1"/>
    </xf>
    <xf numFmtId="164" fontId="13" fillId="2" borderId="1" xfId="0" applyNumberFormat="1" applyFont="1" applyFill="1" applyBorder="1" applyAlignment="1">
      <alignment horizontal="center" vertical="top" wrapText="1"/>
    </xf>
    <xf numFmtId="0" fontId="14" fillId="2" borderId="3" xfId="0" applyFont="1" applyFill="1" applyBorder="1" applyAlignment="1">
      <alignment vertical="top" wrapText="1"/>
    </xf>
    <xf numFmtId="49" fontId="14" fillId="2" borderId="3" xfId="0" applyNumberFormat="1" applyFont="1" applyFill="1" applyBorder="1" applyAlignment="1">
      <alignment vertical="top" wrapText="1"/>
    </xf>
    <xf numFmtId="164" fontId="13" fillId="2" borderId="11" xfId="0" applyNumberFormat="1" applyFont="1" applyFill="1" applyBorder="1" applyAlignment="1">
      <alignment horizontal="center" vertical="top" wrapText="1"/>
    </xf>
    <xf numFmtId="49" fontId="14" fillId="2" borderId="4" xfId="0" applyNumberFormat="1" applyFont="1" applyFill="1" applyBorder="1" applyAlignment="1">
      <alignment vertical="top" wrapText="1"/>
    </xf>
    <xf numFmtId="0" fontId="16" fillId="2" borderId="8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vertical="top" wrapText="1"/>
    </xf>
    <xf numFmtId="0" fontId="7" fillId="2" borderId="11" xfId="0" applyFont="1" applyFill="1" applyBorder="1" applyAlignment="1">
      <alignment vertical="top" wrapText="1"/>
    </xf>
    <xf numFmtId="0" fontId="7" fillId="2" borderId="6" xfId="0" applyFont="1" applyFill="1" applyBorder="1" applyAlignment="1">
      <alignment vertical="top" wrapText="1"/>
    </xf>
    <xf numFmtId="0" fontId="13" fillId="2" borderId="1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left" vertical="top" wrapText="1"/>
    </xf>
    <xf numFmtId="0" fontId="13" fillId="2" borderId="11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13" fillId="2" borderId="12" xfId="0" applyFont="1" applyFill="1" applyBorder="1" applyAlignment="1">
      <alignment horizontal="left" vertical="top" wrapText="1"/>
    </xf>
    <xf numFmtId="0" fontId="13" fillId="2" borderId="7" xfId="0" applyFont="1" applyFill="1" applyBorder="1" applyAlignment="1">
      <alignment horizontal="left" vertical="top" wrapText="1"/>
    </xf>
    <xf numFmtId="0" fontId="14" fillId="2" borderId="2" xfId="0" applyFont="1" applyFill="1" applyBorder="1" applyAlignment="1">
      <alignment vertical="top" wrapText="1"/>
    </xf>
    <xf numFmtId="49" fontId="14" fillId="2" borderId="7" xfId="0" applyNumberFormat="1" applyFont="1" applyFill="1" applyBorder="1" applyAlignment="1">
      <alignment vertical="top" wrapText="1"/>
    </xf>
    <xf numFmtId="164" fontId="10" fillId="2" borderId="4" xfId="0" applyNumberFormat="1" applyFont="1" applyFill="1" applyBorder="1" applyAlignment="1">
      <alignment horizontal="center"/>
    </xf>
    <xf numFmtId="0" fontId="18" fillId="0" borderId="0" xfId="0" applyFont="1" applyFill="1"/>
    <xf numFmtId="0" fontId="20" fillId="0" borderId="0" xfId="0" applyFont="1" applyFill="1" applyAlignment="1">
      <alignment vertical="center" wrapText="1"/>
    </xf>
    <xf numFmtId="0" fontId="21" fillId="0" borderId="0" xfId="0" applyFont="1" applyFill="1" applyAlignment="1">
      <alignment horizontal="left"/>
    </xf>
    <xf numFmtId="0" fontId="19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wrapText="1"/>
    </xf>
    <xf numFmtId="0" fontId="23" fillId="0" borderId="0" xfId="0" applyFont="1" applyFill="1" applyAlignment="1">
      <alignment horizontal="left"/>
    </xf>
    <xf numFmtId="0" fontId="11" fillId="0" borderId="3" xfId="0" applyFont="1" applyBorder="1"/>
    <xf numFmtId="49" fontId="14" fillId="2" borderId="2" xfId="0" applyNumberFormat="1" applyFont="1" applyFill="1" applyBorder="1" applyAlignment="1">
      <alignment vertical="top" wrapText="1"/>
    </xf>
    <xf numFmtId="0" fontId="14" fillId="2" borderId="2" xfId="0" applyFont="1" applyFill="1" applyBorder="1" applyAlignment="1">
      <alignment horizontal="left" vertical="top" wrapText="1"/>
    </xf>
    <xf numFmtId="49" fontId="14" fillId="2" borderId="1" xfId="0" applyNumberFormat="1" applyFont="1" applyFill="1" applyBorder="1" applyAlignment="1">
      <alignment vertical="top" wrapText="1"/>
    </xf>
    <xf numFmtId="0" fontId="7" fillId="2" borderId="7" xfId="0" applyFont="1" applyFill="1" applyBorder="1" applyAlignment="1">
      <alignment vertical="top" wrapText="1"/>
    </xf>
    <xf numFmtId="0" fontId="7" fillId="2" borderId="7" xfId="0" applyFont="1" applyFill="1" applyBorder="1" applyAlignment="1">
      <alignment horizontal="left" vertical="top" wrapText="1"/>
    </xf>
    <xf numFmtId="164" fontId="13" fillId="2" borderId="13" xfId="0" applyNumberFormat="1" applyFont="1" applyFill="1" applyBorder="1" applyAlignment="1">
      <alignment horizontal="center" vertical="top" wrapText="1"/>
    </xf>
    <xf numFmtId="0" fontId="13" fillId="2" borderId="10" xfId="0" applyNumberFormat="1" applyFont="1" applyFill="1" applyBorder="1" applyAlignment="1">
      <alignment horizontal="center" vertical="top" wrapText="1"/>
    </xf>
    <xf numFmtId="0" fontId="13" fillId="2" borderId="1" xfId="0" applyNumberFormat="1" applyFont="1" applyFill="1" applyBorder="1" applyAlignment="1">
      <alignment horizontal="center" vertical="top" wrapText="1"/>
    </xf>
    <xf numFmtId="2" fontId="13" fillId="2" borderId="1" xfId="0" applyNumberFormat="1" applyFont="1" applyFill="1" applyBorder="1" applyAlignment="1">
      <alignment horizontal="center" vertical="top" wrapText="1"/>
    </xf>
    <xf numFmtId="2" fontId="13" fillId="2" borderId="4" xfId="0" applyNumberFormat="1" applyFont="1" applyFill="1" applyBorder="1" applyAlignment="1">
      <alignment horizontal="center" vertical="top" wrapText="1"/>
    </xf>
    <xf numFmtId="0" fontId="13" fillId="2" borderId="6" xfId="0" applyNumberFormat="1" applyFont="1" applyFill="1" applyBorder="1" applyAlignment="1">
      <alignment horizontal="center" vertical="top" wrapText="1"/>
    </xf>
    <xf numFmtId="0" fontId="7" fillId="2" borderId="11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vertical="top" wrapText="1"/>
    </xf>
    <xf numFmtId="0" fontId="14" fillId="2" borderId="6" xfId="0" applyNumberFormat="1" applyFont="1" applyFill="1" applyBorder="1" applyAlignment="1">
      <alignment horizontal="center" vertical="top" wrapText="1"/>
    </xf>
    <xf numFmtId="4" fontId="14" fillId="2" borderId="6" xfId="0" applyNumberFormat="1" applyFont="1" applyFill="1" applyBorder="1" applyAlignment="1">
      <alignment horizontal="center" vertical="top" wrapText="1"/>
    </xf>
    <xf numFmtId="0" fontId="13" fillId="2" borderId="4" xfId="0" applyNumberFormat="1" applyFont="1" applyFill="1" applyBorder="1" applyAlignment="1">
      <alignment horizontal="center" vertical="top" wrapText="1"/>
    </xf>
    <xf numFmtId="0" fontId="13" fillId="2" borderId="5" xfId="0" applyFont="1" applyFill="1" applyBorder="1" applyAlignment="1">
      <alignment horizontal="left" vertical="top" wrapText="1"/>
    </xf>
    <xf numFmtId="164" fontId="25" fillId="0" borderId="0" xfId="0" applyNumberFormat="1" applyFont="1"/>
    <xf numFmtId="0" fontId="26" fillId="0" borderId="0" xfId="0" applyFont="1"/>
    <xf numFmtId="164" fontId="13" fillId="2" borderId="0" xfId="0" applyNumberFormat="1" applyFont="1" applyFill="1" applyBorder="1" applyAlignment="1">
      <alignment horizontal="center" vertical="top" wrapText="1"/>
    </xf>
    <xf numFmtId="4" fontId="13" fillId="2" borderId="1" xfId="0" applyNumberFormat="1" applyFont="1" applyFill="1" applyBorder="1" applyAlignment="1">
      <alignment horizontal="center" vertical="top" wrapText="1"/>
    </xf>
    <xf numFmtId="0" fontId="7" fillId="2" borderId="9" xfId="0" applyFont="1" applyFill="1" applyBorder="1" applyAlignment="1">
      <alignment vertical="top" wrapText="1"/>
    </xf>
    <xf numFmtId="0" fontId="7" fillId="2" borderId="4" xfId="0" applyFont="1" applyFill="1" applyBorder="1" applyAlignment="1">
      <alignment vertical="top" wrapText="1"/>
    </xf>
    <xf numFmtId="164" fontId="27" fillId="0" borderId="0" xfId="0" applyNumberFormat="1" applyFont="1"/>
    <xf numFmtId="164" fontId="13" fillId="2" borderId="6" xfId="0" applyNumberFormat="1" applyFont="1" applyFill="1" applyBorder="1" applyAlignment="1">
      <alignment horizontal="center" vertical="top" wrapText="1"/>
    </xf>
    <xf numFmtId="0" fontId="14" fillId="2" borderId="7" xfId="0" applyFont="1" applyFill="1" applyBorder="1" applyAlignment="1">
      <alignment horizontal="left" vertical="top" wrapText="1"/>
    </xf>
    <xf numFmtId="0" fontId="14" fillId="2" borderId="12" xfId="0" applyFont="1" applyFill="1" applyBorder="1" applyAlignment="1">
      <alignment horizontal="left" vertical="top" wrapText="1"/>
    </xf>
    <xf numFmtId="0" fontId="14" fillId="2" borderId="11" xfId="0" applyFont="1" applyFill="1" applyBorder="1" applyAlignment="1">
      <alignment horizontal="left" vertical="top" wrapText="1"/>
    </xf>
    <xf numFmtId="0" fontId="14" fillId="2" borderId="7" xfId="0" applyFont="1" applyFill="1" applyBorder="1" applyAlignment="1">
      <alignment vertical="top" wrapText="1"/>
    </xf>
    <xf numFmtId="0" fontId="14" fillId="2" borderId="11" xfId="0" applyFont="1" applyFill="1" applyBorder="1" applyAlignment="1">
      <alignment vertical="top" wrapText="1"/>
    </xf>
    <xf numFmtId="0" fontId="2" fillId="2" borderId="15" xfId="0" applyFont="1" applyFill="1" applyBorder="1" applyAlignment="1">
      <alignment horizontal="left" vertical="top" wrapText="1"/>
    </xf>
    <xf numFmtId="164" fontId="13" fillId="2" borderId="4" xfId="0" applyNumberFormat="1" applyFont="1" applyFill="1" applyBorder="1" applyAlignment="1">
      <alignment horizontal="center" vertical="top" wrapText="1"/>
    </xf>
    <xf numFmtId="0" fontId="13" fillId="2" borderId="9" xfId="0" applyFont="1" applyFill="1" applyBorder="1" applyAlignment="1">
      <alignment horizontal="left" vertical="top" wrapText="1"/>
    </xf>
    <xf numFmtId="49" fontId="14" fillId="2" borderId="11" xfId="0" applyNumberFormat="1" applyFont="1" applyFill="1" applyBorder="1" applyAlignment="1">
      <alignment vertical="top" wrapText="1"/>
    </xf>
    <xf numFmtId="0" fontId="14" fillId="2" borderId="12" xfId="0" applyFont="1" applyFill="1" applyBorder="1" applyAlignment="1">
      <alignment vertical="top" wrapText="1"/>
    </xf>
    <xf numFmtId="164" fontId="14" fillId="2" borderId="10" xfId="0" applyNumberFormat="1" applyFont="1" applyFill="1" applyBorder="1" applyAlignment="1">
      <alignment horizontal="center" vertical="top" wrapText="1"/>
    </xf>
    <xf numFmtId="0" fontId="17" fillId="2" borderId="3" xfId="0" applyFont="1" applyFill="1" applyBorder="1" applyAlignment="1">
      <alignment horizontal="left" vertical="top" wrapText="1"/>
    </xf>
    <xf numFmtId="0" fontId="13" fillId="2" borderId="3" xfId="0" applyFont="1" applyFill="1" applyBorder="1" applyAlignment="1">
      <alignment vertical="top" wrapText="1"/>
    </xf>
    <xf numFmtId="0" fontId="13" fillId="2" borderId="11" xfId="0" applyFont="1" applyFill="1" applyBorder="1" applyAlignment="1">
      <alignment vertical="top" wrapText="1"/>
    </xf>
    <xf numFmtId="49" fontId="14" fillId="2" borderId="12" xfId="0" applyNumberFormat="1" applyFont="1" applyFill="1" applyBorder="1" applyAlignment="1">
      <alignment vertical="top" wrapText="1"/>
    </xf>
    <xf numFmtId="49" fontId="14" fillId="2" borderId="8" xfId="0" applyNumberFormat="1" applyFont="1" applyFill="1" applyBorder="1" applyAlignment="1">
      <alignment vertical="top" wrapText="1"/>
    </xf>
    <xf numFmtId="49" fontId="14" fillId="2" borderId="6" xfId="0" applyNumberFormat="1" applyFont="1" applyFill="1" applyBorder="1" applyAlignment="1">
      <alignment vertical="top" wrapText="1"/>
    </xf>
    <xf numFmtId="49" fontId="14" fillId="2" borderId="14" xfId="0" applyNumberFormat="1" applyFont="1" applyFill="1" applyBorder="1" applyAlignment="1">
      <alignment vertical="top" wrapText="1"/>
    </xf>
    <xf numFmtId="167" fontId="13" fillId="2" borderId="1" xfId="0" applyNumberFormat="1" applyFont="1" applyFill="1" applyBorder="1" applyAlignment="1">
      <alignment horizontal="center" vertical="top" wrapText="1"/>
    </xf>
    <xf numFmtId="164" fontId="26" fillId="0" borderId="0" xfId="0" applyNumberFormat="1" applyFont="1"/>
    <xf numFmtId="0" fontId="14" fillId="2" borderId="4" xfId="0" applyFont="1" applyFill="1" applyBorder="1" applyAlignment="1">
      <alignment horizontal="left" vertical="top" wrapText="1"/>
    </xf>
    <xf numFmtId="164" fontId="13" fillId="2" borderId="3" xfId="0" applyNumberFormat="1" applyFont="1" applyFill="1" applyBorder="1" applyAlignment="1">
      <alignment horizontal="left" vertical="top" wrapText="1"/>
    </xf>
    <xf numFmtId="164" fontId="14" fillId="2" borderId="13" xfId="0" applyNumberFormat="1" applyFont="1" applyFill="1" applyBorder="1" applyAlignment="1">
      <alignment horizontal="center" vertical="top" wrapText="1"/>
    </xf>
    <xf numFmtId="164" fontId="28" fillId="0" borderId="0" xfId="0" applyNumberFormat="1" applyFont="1"/>
    <xf numFmtId="164" fontId="13" fillId="2" borderId="2" xfId="0" applyNumberFormat="1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left" vertical="top" wrapText="1"/>
    </xf>
    <xf numFmtId="164" fontId="14" fillId="2" borderId="4" xfId="0" applyNumberFormat="1" applyFont="1" applyFill="1" applyBorder="1" applyAlignment="1">
      <alignment horizontal="center" vertical="top" wrapText="1"/>
    </xf>
    <xf numFmtId="0" fontId="17" fillId="2" borderId="4" xfId="0" applyFont="1" applyFill="1" applyBorder="1" applyAlignment="1">
      <alignment horizontal="left" vertical="top" wrapText="1"/>
    </xf>
    <xf numFmtId="0" fontId="16" fillId="2" borderId="14" xfId="0" applyFont="1" applyFill="1" applyBorder="1" applyAlignment="1">
      <alignment horizontal="left" vertical="top" wrapText="1"/>
    </xf>
    <xf numFmtId="0" fontId="7" fillId="2" borderId="12" xfId="0" applyFont="1" applyFill="1" applyBorder="1" applyAlignment="1">
      <alignment horizontal="left" vertical="top" wrapText="1"/>
    </xf>
    <xf numFmtId="0" fontId="0" fillId="0" borderId="14" xfId="0" applyBorder="1"/>
    <xf numFmtId="0" fontId="13" fillId="2" borderId="4" xfId="0" applyFont="1" applyFill="1" applyBorder="1" applyAlignment="1">
      <alignment vertical="top" wrapText="1"/>
    </xf>
    <xf numFmtId="0" fontId="13" fillId="2" borderId="12" xfId="0" applyFont="1" applyFill="1" applyBorder="1" applyAlignment="1">
      <alignment vertical="top" wrapText="1"/>
    </xf>
    <xf numFmtId="0" fontId="17" fillId="2" borderId="10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left" vertical="top" wrapText="1"/>
    </xf>
    <xf numFmtId="0" fontId="14" fillId="2" borderId="5" xfId="0" applyFont="1" applyFill="1" applyBorder="1" applyAlignment="1">
      <alignment vertical="top" wrapText="1"/>
    </xf>
    <xf numFmtId="0" fontId="14" fillId="2" borderId="5" xfId="0" applyFont="1" applyFill="1" applyBorder="1" applyAlignment="1">
      <alignment horizontal="left" vertical="top" wrapText="1"/>
    </xf>
    <xf numFmtId="164" fontId="14" fillId="2" borderId="2" xfId="0" applyNumberFormat="1" applyFont="1" applyFill="1" applyBorder="1" applyAlignment="1">
      <alignment horizontal="center" vertical="top" wrapText="1"/>
    </xf>
    <xf numFmtId="0" fontId="14" fillId="2" borderId="8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vertical="top" wrapText="1"/>
    </xf>
    <xf numFmtId="0" fontId="7" fillId="2" borderId="3" xfId="0" applyFont="1" applyFill="1" applyBorder="1" applyAlignment="1">
      <alignment vertical="top" wrapText="1"/>
    </xf>
    <xf numFmtId="49" fontId="14" fillId="2" borderId="5" xfId="0" applyNumberFormat="1" applyFont="1" applyFill="1" applyBorder="1" applyAlignment="1">
      <alignment vertical="top" wrapText="1"/>
    </xf>
    <xf numFmtId="0" fontId="7" fillId="2" borderId="5" xfId="0" applyFont="1" applyFill="1" applyBorder="1" applyAlignment="1">
      <alignment vertical="top" wrapText="1"/>
    </xf>
    <xf numFmtId="0" fontId="7" fillId="2" borderId="8" xfId="0" applyFont="1" applyFill="1" applyBorder="1" applyAlignment="1">
      <alignment horizontal="left" vertical="top" wrapText="1"/>
    </xf>
    <xf numFmtId="0" fontId="7" fillId="2" borderId="6" xfId="0" applyFont="1" applyFill="1" applyBorder="1" applyAlignment="1">
      <alignment horizontal="left" vertical="top" wrapText="1"/>
    </xf>
    <xf numFmtId="0" fontId="13" fillId="2" borderId="3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167" fontId="13" fillId="2" borderId="4" xfId="0" applyNumberFormat="1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left" vertical="top" wrapText="1"/>
    </xf>
    <xf numFmtId="0" fontId="11" fillId="0" borderId="4" xfId="0" applyFont="1" applyBorder="1"/>
    <xf numFmtId="0" fontId="13" fillId="2" borderId="2" xfId="0" applyFont="1" applyFill="1" applyBorder="1" applyAlignment="1">
      <alignment horizontal="left" vertical="top" wrapText="1"/>
    </xf>
    <xf numFmtId="0" fontId="13" fillId="2" borderId="4" xfId="0" applyFont="1" applyFill="1" applyBorder="1" applyAlignment="1">
      <alignment horizontal="left" vertical="top" wrapText="1"/>
    </xf>
    <xf numFmtId="0" fontId="13" fillId="2" borderId="2" xfId="0" applyFont="1" applyFill="1" applyBorder="1" applyAlignment="1">
      <alignment horizontal="left" vertical="top" wrapText="1"/>
    </xf>
    <xf numFmtId="0" fontId="13" fillId="2" borderId="4" xfId="0" applyFont="1" applyFill="1" applyBorder="1" applyAlignment="1">
      <alignment horizontal="left" vertical="top" wrapText="1"/>
    </xf>
    <xf numFmtId="0" fontId="29" fillId="0" borderId="0" xfId="0" applyFont="1"/>
    <xf numFmtId="164" fontId="30" fillId="0" borderId="0" xfId="0" applyNumberFormat="1" applyFont="1"/>
    <xf numFmtId="0" fontId="14" fillId="2" borderId="13" xfId="0" applyFont="1" applyFill="1" applyBorder="1" applyAlignment="1">
      <alignment vertical="top" wrapText="1"/>
    </xf>
    <xf numFmtId="0" fontId="14" fillId="2" borderId="10" xfId="0" applyFont="1" applyFill="1" applyBorder="1" applyAlignment="1">
      <alignment vertical="top" wrapText="1"/>
    </xf>
    <xf numFmtId="0" fontId="13" fillId="2" borderId="4" xfId="0" applyFont="1" applyFill="1" applyBorder="1" applyAlignment="1">
      <alignment horizontal="left" vertical="top" wrapText="1"/>
    </xf>
    <xf numFmtId="164" fontId="13" fillId="2" borderId="9" xfId="0" applyNumberFormat="1" applyFont="1" applyFill="1" applyBorder="1" applyAlignment="1">
      <alignment horizontal="center" vertical="top" wrapText="1"/>
    </xf>
    <xf numFmtId="0" fontId="14" fillId="2" borderId="14" xfId="0" applyFont="1" applyFill="1" applyBorder="1" applyAlignment="1">
      <alignment vertical="top" wrapText="1"/>
    </xf>
    <xf numFmtId="0" fontId="0" fillId="0" borderId="8" xfId="0" applyBorder="1"/>
    <xf numFmtId="0" fontId="17" fillId="2" borderId="6" xfId="0" applyFont="1" applyFill="1" applyBorder="1" applyAlignment="1">
      <alignment horizontal="left" vertical="top" wrapText="1"/>
    </xf>
    <xf numFmtId="0" fontId="13" fillId="2" borderId="3" xfId="0" applyFont="1" applyFill="1" applyBorder="1" applyAlignment="1">
      <alignment horizontal="left" vertical="top" wrapText="1"/>
    </xf>
    <xf numFmtId="0" fontId="13" fillId="2" borderId="3" xfId="0" applyFont="1" applyFill="1" applyBorder="1" applyAlignment="1">
      <alignment horizontal="left" vertical="top" wrapText="1"/>
    </xf>
    <xf numFmtId="4" fontId="13" fillId="2" borderId="6" xfId="0" applyNumberFormat="1" applyFont="1" applyFill="1" applyBorder="1" applyAlignment="1">
      <alignment horizontal="center" vertical="top" wrapText="1"/>
    </xf>
    <xf numFmtId="0" fontId="14" fillId="2" borderId="4" xfId="0" applyFont="1" applyFill="1" applyBorder="1" applyAlignment="1">
      <alignment horizontal="center" vertical="top" wrapText="1"/>
    </xf>
    <xf numFmtId="168" fontId="32" fillId="0" borderId="0" xfId="0" applyNumberFormat="1" applyFont="1"/>
    <xf numFmtId="0" fontId="14" fillId="2" borderId="1" xfId="0" applyFont="1" applyFill="1" applyBorder="1" applyAlignment="1">
      <alignment horizontal="left" vertical="top" wrapText="1"/>
    </xf>
    <xf numFmtId="0" fontId="13" fillId="2" borderId="6" xfId="0" applyFont="1" applyFill="1" applyBorder="1" applyAlignment="1">
      <alignment horizontal="left" vertical="top" wrapText="1"/>
    </xf>
    <xf numFmtId="0" fontId="13" fillId="2" borderId="8" xfId="0" applyFont="1" applyFill="1" applyBorder="1" applyAlignment="1">
      <alignment horizontal="left" vertical="top" wrapText="1"/>
    </xf>
    <xf numFmtId="0" fontId="14" fillId="2" borderId="1" xfId="0" applyNumberFormat="1" applyFont="1" applyFill="1" applyBorder="1" applyAlignment="1">
      <alignment horizontal="center" vertical="top" wrapText="1"/>
    </xf>
    <xf numFmtId="3" fontId="14" fillId="2" borderId="1" xfId="0" applyNumberFormat="1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vertical="top" wrapText="1"/>
    </xf>
    <xf numFmtId="0" fontId="2" fillId="0" borderId="0" xfId="0" applyFont="1" applyAlignment="1">
      <alignment horizontal="left" wrapText="1"/>
    </xf>
    <xf numFmtId="0" fontId="6" fillId="2" borderId="0" xfId="0" applyFont="1" applyFill="1" applyAlignment="1">
      <alignment wrapText="1"/>
    </xf>
    <xf numFmtId="0" fontId="10" fillId="2" borderId="2" xfId="0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vertical="top" wrapText="1"/>
    </xf>
    <xf numFmtId="0" fontId="10" fillId="2" borderId="5" xfId="0" applyFont="1" applyFill="1" applyBorder="1" applyAlignment="1">
      <alignment horizontal="center" vertical="top" wrapText="1"/>
    </xf>
    <xf numFmtId="0" fontId="11" fillId="2" borderId="8" xfId="0" applyFont="1" applyFill="1" applyBorder="1" applyAlignment="1">
      <alignment horizontal="center" vertical="top" wrapText="1"/>
    </xf>
    <xf numFmtId="0" fontId="11" fillId="2" borderId="6" xfId="0" applyFont="1" applyFill="1" applyBorder="1" applyAlignment="1">
      <alignment horizontal="center" vertical="top" wrapText="1"/>
    </xf>
    <xf numFmtId="0" fontId="24" fillId="0" borderId="0" xfId="0" applyFont="1" applyFill="1" applyAlignment="1">
      <alignment horizontal="center" vertical="center" wrapText="1"/>
    </xf>
    <xf numFmtId="0" fontId="12" fillId="2" borderId="3" xfId="0" applyFont="1" applyFill="1" applyBorder="1" applyAlignment="1">
      <alignment vertical="top" wrapText="1"/>
    </xf>
    <xf numFmtId="0" fontId="5" fillId="0" borderId="0" xfId="0" applyFont="1" applyBorder="1" applyAlignment="1">
      <alignment horizontal="left" wrapText="1"/>
    </xf>
    <xf numFmtId="0" fontId="7" fillId="2" borderId="8" xfId="0" applyFont="1" applyFill="1" applyBorder="1" applyAlignment="1">
      <alignment horizontal="left" vertical="top" wrapText="1"/>
    </xf>
    <xf numFmtId="0" fontId="11" fillId="2" borderId="8" xfId="0" applyFont="1" applyFill="1" applyBorder="1" applyAlignment="1">
      <alignment wrapText="1"/>
    </xf>
    <xf numFmtId="0" fontId="11" fillId="2" borderId="6" xfId="0" applyFont="1" applyFill="1" applyBorder="1" applyAlignment="1">
      <alignment wrapText="1"/>
    </xf>
    <xf numFmtId="0" fontId="33" fillId="0" borderId="0" xfId="0" applyFont="1" applyFill="1" applyBorder="1" applyAlignment="1">
      <alignment horizontal="left" vertical="top" wrapText="1"/>
    </xf>
    <xf numFmtId="0" fontId="31" fillId="0" borderId="0" xfId="0" applyFont="1" applyFill="1" applyBorder="1" applyAlignment="1">
      <alignment horizontal="left" vertical="top" wrapText="1"/>
    </xf>
    <xf numFmtId="0" fontId="17" fillId="2" borderId="5" xfId="0" applyFont="1" applyFill="1" applyBorder="1" applyAlignment="1">
      <alignment horizontal="left" vertical="top" wrapText="1"/>
    </xf>
    <xf numFmtId="0" fontId="17" fillId="2" borderId="14" xfId="0" applyFont="1" applyFill="1" applyBorder="1" applyAlignment="1">
      <alignment horizontal="left" vertical="top" wrapText="1"/>
    </xf>
    <xf numFmtId="0" fontId="24" fillId="0" borderId="0" xfId="0" applyFont="1" applyBorder="1" applyAlignment="1">
      <alignment horizontal="left" vertical="top" wrapText="1"/>
    </xf>
    <xf numFmtId="0" fontId="10" fillId="2" borderId="0" xfId="0" applyFont="1" applyFill="1" applyBorder="1" applyAlignment="1">
      <alignment horizontal="left"/>
    </xf>
    <xf numFmtId="0" fontId="10" fillId="2" borderId="9" xfId="0" applyFont="1" applyFill="1" applyBorder="1" applyAlignment="1">
      <alignment horizontal="left"/>
    </xf>
    <xf numFmtId="0" fontId="2" fillId="2" borderId="0" xfId="0" applyFont="1" applyFill="1" applyAlignment="1">
      <alignment horizontal="left" wrapText="1"/>
    </xf>
    <xf numFmtId="0" fontId="11" fillId="2" borderId="4" xfId="0" applyFont="1" applyFill="1" applyBorder="1" applyAlignment="1">
      <alignment vertical="top"/>
    </xf>
    <xf numFmtId="0" fontId="12" fillId="2" borderId="3" xfId="0" applyFont="1" applyFill="1" applyBorder="1" applyAlignment="1">
      <alignment vertical="top"/>
    </xf>
    <xf numFmtId="0" fontId="17" fillId="2" borderId="11" xfId="0" applyFont="1" applyFill="1" applyBorder="1" applyAlignment="1">
      <alignment horizontal="left" vertical="top" wrapText="1"/>
    </xf>
    <xf numFmtId="0" fontId="17" fillId="2" borderId="8" xfId="0" applyFont="1" applyFill="1" applyBorder="1" applyAlignment="1">
      <alignment horizontal="left" vertical="top" wrapText="1"/>
    </xf>
    <xf numFmtId="0" fontId="17" fillId="2" borderId="6" xfId="0" applyFont="1" applyFill="1" applyBorder="1" applyAlignment="1">
      <alignment horizontal="left" vertical="top" wrapText="1"/>
    </xf>
    <xf numFmtId="0" fontId="17" fillId="2" borderId="1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13" fillId="2" borderId="2" xfId="0" applyFont="1" applyFill="1" applyBorder="1" applyAlignment="1">
      <alignment horizontal="left" vertical="top" wrapText="1"/>
    </xf>
    <xf numFmtId="0" fontId="13" fillId="2" borderId="3" xfId="0" applyFont="1" applyFill="1" applyBorder="1" applyAlignment="1">
      <alignment horizontal="left" vertical="top" wrapText="1"/>
    </xf>
    <xf numFmtId="0" fontId="30" fillId="0" borderId="0" xfId="0" applyNumberFormat="1" applyFont="1" applyAlignment="1">
      <alignment horizontal="center" wrapText="1"/>
    </xf>
    <xf numFmtId="164" fontId="27" fillId="0" borderId="0" xfId="0" applyNumberFormat="1" applyFont="1" applyAlignment="1">
      <alignment horizontal="center"/>
    </xf>
    <xf numFmtId="0" fontId="2" fillId="0" borderId="0" xfId="0" applyFont="1" applyAlignment="1">
      <alignment horizontal="left" wrapText="1"/>
    </xf>
  </cellXfs>
  <cellStyles count="5">
    <cellStyle name="Обычный" xfId="0" builtinId="0"/>
    <cellStyle name="Обычный 2" xfId="1"/>
    <cellStyle name="Стиль 1" xfId="2"/>
    <cellStyle name="Стиль 2" xfId="3"/>
    <cellStyle name="Финансовый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\&#1055;&#1056;&#1054;&#1043;&#1056;&#1040;&#1052;&#1040;\2024\&#1040;&#1082;&#1090;&#1091;&#1072;&#1083;&#1100;&#1085;&#1072;%20&#1074;&#1077;&#1088;&#1089;&#1110;&#1103;\2019-2027\&#1044;&#1086;&#1076;&#1072;&#1090;&#1086;&#1082;%20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4">
          <cell r="C34" t="str">
            <v>Нове будівництво відокремленого блоку автономної системи опалення з використанням комплектного теплогенеруючого модуля на базі теплових насосів типу «повітря-вода» для Комунального закладу дошкільної освіти (ясла-садок) №14 Криворізької міської ради за адресою: вул. Олексія Різничен-
ка, 80а, м. Кривий Ріг, Дніпропетровська обл.</v>
          </cell>
        </row>
        <row r="35">
          <cell r="C35" t="str">
            <v>Нове будівництво відокремленого блоку автономної системи опалення з використанням комплектного теплогенеруючого модуля на базі теплових насосів типу «повітря-вода» для Комунального закладу дошкільної освіти (ясла-садок) №42 Криворізької міської ради за адресою: вул. Космонавтів, 42, 
м. Кривий Ріг, Дніпропетровська обл.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6"/>
  <sheetViews>
    <sheetView tabSelected="1" view="pageBreakPreview" topLeftCell="A3" zoomScaleNormal="100" zoomScaleSheetLayoutView="100" workbookViewId="0">
      <selection activeCell="E8" sqref="E8"/>
    </sheetView>
  </sheetViews>
  <sheetFormatPr defaultRowHeight="15" x14ac:dyDescent="0.25"/>
  <cols>
    <col min="1" max="1" width="3.5703125" customWidth="1"/>
    <col min="2" max="2" width="29.42578125" customWidth="1"/>
    <col min="3" max="3" width="49.7109375" customWidth="1"/>
    <col min="4" max="4" width="11" customWidth="1"/>
    <col min="5" max="5" width="27.140625" customWidth="1"/>
    <col min="6" max="6" width="24.7109375" customWidth="1"/>
    <col min="7" max="7" width="15.28515625" customWidth="1"/>
    <col min="8" max="8" width="15.42578125" customWidth="1"/>
    <col min="9" max="9" width="13.85546875" customWidth="1"/>
    <col min="10" max="10" width="15.42578125" customWidth="1"/>
    <col min="11" max="11" width="16.42578125" bestFit="1" customWidth="1"/>
    <col min="12" max="12" width="30.5703125" customWidth="1"/>
    <col min="13" max="13" width="31.140625" customWidth="1"/>
    <col min="14" max="14" width="16.7109375" customWidth="1"/>
    <col min="15" max="15" width="18.28515625" customWidth="1"/>
    <col min="17" max="17" width="10" bestFit="1" customWidth="1"/>
  </cols>
  <sheetData>
    <row r="1" spans="1:10" ht="15.75" hidden="1" x14ac:dyDescent="0.25">
      <c r="A1" s="1"/>
      <c r="B1" s="1"/>
      <c r="C1" s="7"/>
      <c r="D1" s="7"/>
      <c r="E1" s="7"/>
      <c r="F1" s="7"/>
      <c r="G1" s="3"/>
      <c r="H1" s="2"/>
      <c r="I1" s="151" t="s">
        <v>14</v>
      </c>
      <c r="J1" s="151"/>
    </row>
    <row r="2" spans="1:10" ht="15.75" hidden="1" x14ac:dyDescent="0.25">
      <c r="A2" s="1"/>
      <c r="B2" s="1"/>
      <c r="C2" s="7"/>
      <c r="D2" s="7"/>
      <c r="E2" s="7"/>
      <c r="F2" s="7"/>
      <c r="G2" s="3"/>
      <c r="H2" s="2"/>
      <c r="I2" s="6"/>
      <c r="J2" s="6"/>
    </row>
    <row r="3" spans="1:10" ht="15.75" customHeight="1" x14ac:dyDescent="0.25">
      <c r="A3" s="1"/>
      <c r="B3" s="1"/>
      <c r="C3" s="7"/>
      <c r="D3" s="7"/>
      <c r="E3" s="7"/>
      <c r="F3" s="7"/>
      <c r="G3" s="172" t="s">
        <v>94</v>
      </c>
      <c r="H3" s="172"/>
      <c r="I3" s="172"/>
      <c r="J3" s="172"/>
    </row>
    <row r="4" spans="1:10" ht="15.75" customHeight="1" x14ac:dyDescent="0.25">
      <c r="A4" s="1"/>
      <c r="B4" s="1"/>
      <c r="C4" s="7"/>
      <c r="D4" s="7"/>
      <c r="E4" s="7"/>
      <c r="F4" s="7"/>
      <c r="G4" s="172"/>
      <c r="H4" s="172"/>
      <c r="I4" s="172"/>
      <c r="J4" s="172"/>
    </row>
    <row r="5" spans="1:10" ht="15.75" customHeight="1" x14ac:dyDescent="0.25">
      <c r="A5" s="1"/>
      <c r="B5" s="1"/>
      <c r="C5" s="7"/>
      <c r="D5" s="7"/>
      <c r="E5" s="7"/>
      <c r="F5" s="7"/>
      <c r="G5" s="172"/>
      <c r="H5" s="172"/>
      <c r="I5" s="172"/>
      <c r="J5" s="172"/>
    </row>
    <row r="6" spans="1:10" ht="18" customHeight="1" x14ac:dyDescent="0.25">
      <c r="A6" s="1"/>
      <c r="B6" s="1"/>
      <c r="C6" s="7"/>
      <c r="D6" s="7"/>
      <c r="E6" s="7"/>
      <c r="F6" s="7"/>
      <c r="G6" s="186" t="s">
        <v>95</v>
      </c>
      <c r="H6" s="186"/>
      <c r="I6" s="150"/>
      <c r="J6" s="150"/>
    </row>
    <row r="7" spans="1:10" ht="72" customHeight="1" x14ac:dyDescent="0.25">
      <c r="A7" s="1"/>
      <c r="B7" s="1"/>
      <c r="C7" s="7"/>
      <c r="D7" s="7"/>
      <c r="E7" s="7"/>
      <c r="F7" s="7"/>
      <c r="G7" s="12"/>
      <c r="H7" s="12"/>
      <c r="I7" s="12"/>
      <c r="J7" s="12"/>
    </row>
    <row r="8" spans="1:10" ht="24.75" customHeight="1" x14ac:dyDescent="0.25">
      <c r="A8" s="1"/>
      <c r="B8" s="1"/>
      <c r="C8" s="7"/>
      <c r="D8" s="7"/>
      <c r="E8" s="7"/>
      <c r="F8" s="7"/>
      <c r="G8" s="10" t="s">
        <v>18</v>
      </c>
      <c r="H8" s="10"/>
      <c r="I8" s="11"/>
      <c r="J8" s="11"/>
    </row>
    <row r="9" spans="1:10" ht="71.25" customHeight="1" x14ac:dyDescent="0.5">
      <c r="A9" s="41"/>
      <c r="B9" s="41"/>
      <c r="C9" s="159" t="s">
        <v>20</v>
      </c>
      <c r="D9" s="159"/>
      <c r="E9" s="159"/>
      <c r="F9" s="159"/>
      <c r="G9" s="159"/>
      <c r="H9" s="159"/>
      <c r="I9" s="42"/>
      <c r="J9" s="43"/>
    </row>
    <row r="10" spans="1:10" ht="10.5" customHeight="1" x14ac:dyDescent="0.5">
      <c r="A10" s="41"/>
      <c r="B10" s="41"/>
      <c r="C10" s="44"/>
      <c r="D10" s="45"/>
      <c r="E10" s="45"/>
      <c r="F10" s="45"/>
      <c r="G10" s="45"/>
      <c r="H10" s="45"/>
      <c r="I10" s="46"/>
      <c r="J10" s="46"/>
    </row>
    <row r="11" spans="1:10" ht="24" customHeight="1" x14ac:dyDescent="0.25">
      <c r="A11" s="159" t="s">
        <v>0</v>
      </c>
      <c r="B11" s="159"/>
      <c r="C11" s="159"/>
      <c r="D11" s="159"/>
      <c r="E11" s="159"/>
      <c r="F11" s="159"/>
      <c r="G11" s="159"/>
      <c r="H11" s="159"/>
      <c r="I11" s="159"/>
      <c r="J11" s="159"/>
    </row>
    <row r="12" spans="1:10" ht="35.25" customHeight="1" x14ac:dyDescent="0.25">
      <c r="A12" s="159" t="s">
        <v>29</v>
      </c>
      <c r="B12" s="159"/>
      <c r="C12" s="159"/>
      <c r="D12" s="159"/>
      <c r="E12" s="159"/>
      <c r="F12" s="159"/>
      <c r="G12" s="159"/>
      <c r="H12" s="159"/>
      <c r="I12" s="159"/>
      <c r="J12" s="159"/>
    </row>
    <row r="13" spans="1:10" ht="6" customHeight="1" x14ac:dyDescent="0.25">
      <c r="A13" s="4"/>
      <c r="B13" s="5"/>
      <c r="C13" s="5"/>
      <c r="D13" s="5"/>
      <c r="E13" s="5"/>
      <c r="F13" s="5"/>
      <c r="G13" s="5"/>
      <c r="H13" s="5"/>
      <c r="I13" s="5"/>
      <c r="J13" s="5"/>
    </row>
    <row r="14" spans="1:10" ht="15.75" x14ac:dyDescent="0.25">
      <c r="A14" s="152" t="s">
        <v>11</v>
      </c>
      <c r="B14" s="152" t="s">
        <v>4</v>
      </c>
      <c r="C14" s="152" t="s">
        <v>8</v>
      </c>
      <c r="D14" s="152" t="s">
        <v>19</v>
      </c>
      <c r="E14" s="152" t="s">
        <v>5</v>
      </c>
      <c r="F14" s="152" t="s">
        <v>10</v>
      </c>
      <c r="G14" s="152" t="s">
        <v>15</v>
      </c>
      <c r="H14" s="156" t="s">
        <v>13</v>
      </c>
      <c r="I14" s="157"/>
      <c r="J14" s="158"/>
    </row>
    <row r="15" spans="1:10" ht="15" customHeight="1" x14ac:dyDescent="0.25">
      <c r="A15" s="160"/>
      <c r="B15" s="160"/>
      <c r="C15" s="174"/>
      <c r="D15" s="153"/>
      <c r="E15" s="153"/>
      <c r="F15" s="153"/>
      <c r="G15" s="153"/>
      <c r="H15" s="152" t="s">
        <v>22</v>
      </c>
      <c r="I15" s="152" t="s">
        <v>23</v>
      </c>
      <c r="J15" s="152" t="s">
        <v>24</v>
      </c>
    </row>
    <row r="16" spans="1:10" ht="48" customHeight="1" x14ac:dyDescent="0.25">
      <c r="A16" s="155"/>
      <c r="B16" s="173"/>
      <c r="C16" s="173"/>
      <c r="D16" s="154"/>
      <c r="E16" s="154"/>
      <c r="F16" s="154"/>
      <c r="G16" s="155"/>
      <c r="H16" s="154"/>
      <c r="I16" s="154"/>
      <c r="J16" s="154" t="s">
        <v>7</v>
      </c>
    </row>
    <row r="17" spans="1:17" ht="15" hidden="1" customHeight="1" x14ac:dyDescent="0.25">
      <c r="A17" s="13">
        <v>1</v>
      </c>
      <c r="B17" s="14">
        <v>2</v>
      </c>
      <c r="C17" s="14">
        <v>3</v>
      </c>
      <c r="D17" s="15">
        <v>4</v>
      </c>
      <c r="E17" s="15">
        <v>5</v>
      </c>
      <c r="F17" s="15">
        <v>6</v>
      </c>
      <c r="G17" s="13">
        <v>7</v>
      </c>
      <c r="H17" s="15">
        <v>8</v>
      </c>
      <c r="I17" s="15">
        <v>9</v>
      </c>
      <c r="J17" s="15">
        <v>10</v>
      </c>
    </row>
    <row r="18" spans="1:17" ht="69" hidden="1" customHeight="1" x14ac:dyDescent="0.25">
      <c r="A18" s="73">
        <v>1</v>
      </c>
      <c r="B18" s="49" t="s">
        <v>3</v>
      </c>
      <c r="C18" s="16" t="s">
        <v>33</v>
      </c>
      <c r="D18" s="52" t="s">
        <v>21</v>
      </c>
      <c r="E18" s="51" t="s">
        <v>49</v>
      </c>
      <c r="F18" s="29" t="s">
        <v>65</v>
      </c>
      <c r="G18" s="18">
        <f>H18+I18+J18</f>
        <v>14018.974</v>
      </c>
      <c r="H18" s="18">
        <f>H19+H20+H21</f>
        <v>14018.974</v>
      </c>
      <c r="I18" s="18">
        <f t="shared" ref="I18:J18" si="0">I19+I20+I21</f>
        <v>0</v>
      </c>
      <c r="J18" s="18">
        <f t="shared" si="0"/>
        <v>0</v>
      </c>
    </row>
    <row r="19" spans="1:17" ht="221.25" hidden="1" customHeight="1" x14ac:dyDescent="0.25">
      <c r="A19" s="81"/>
      <c r="B19" s="47"/>
      <c r="C19" s="28" t="s">
        <v>27</v>
      </c>
      <c r="D19" s="30"/>
      <c r="E19" s="34" t="s">
        <v>46</v>
      </c>
      <c r="F19" s="115"/>
      <c r="G19" s="53">
        <f t="shared" ref="G19:G21" si="1">H19+I19+J19</f>
        <v>10800</v>
      </c>
      <c r="H19" s="67">
        <v>10800</v>
      </c>
      <c r="I19" s="26">
        <v>0</v>
      </c>
      <c r="J19" s="19">
        <v>0</v>
      </c>
    </row>
    <row r="20" spans="1:17" ht="66" hidden="1" customHeight="1" x14ac:dyDescent="0.25">
      <c r="A20" s="81"/>
      <c r="B20" s="47"/>
      <c r="C20" s="28" t="s">
        <v>30</v>
      </c>
      <c r="D20" s="59"/>
      <c r="E20" s="30" t="s">
        <v>31</v>
      </c>
      <c r="F20" s="115"/>
      <c r="G20" s="72">
        <f t="shared" si="1"/>
        <v>2500</v>
      </c>
      <c r="H20" s="23">
        <v>2500</v>
      </c>
      <c r="I20" s="23">
        <v>0</v>
      </c>
      <c r="J20" s="23">
        <v>0</v>
      </c>
    </row>
    <row r="21" spans="1:17" ht="94.5" hidden="1" customHeight="1" x14ac:dyDescent="0.25">
      <c r="A21" s="87"/>
      <c r="B21" s="125"/>
      <c r="C21" s="102" t="s">
        <v>75</v>
      </c>
      <c r="D21" s="103"/>
      <c r="E21" s="36" t="s">
        <v>46</v>
      </c>
      <c r="F21" s="70"/>
      <c r="G21" s="21">
        <f t="shared" si="1"/>
        <v>718.97400000000005</v>
      </c>
      <c r="H21" s="79">
        <v>718.97400000000005</v>
      </c>
      <c r="I21" s="79">
        <v>0</v>
      </c>
      <c r="J21" s="79">
        <v>0</v>
      </c>
    </row>
    <row r="22" spans="1:17" ht="15.75" hidden="1" x14ac:dyDescent="0.25">
      <c r="A22" s="25"/>
      <c r="B22" s="175" t="s">
        <v>2</v>
      </c>
      <c r="C22" s="168"/>
      <c r="D22" s="124"/>
      <c r="E22" s="60"/>
      <c r="F22" s="69"/>
      <c r="G22" s="83">
        <f>H22+I22+J22</f>
        <v>14018.974</v>
      </c>
      <c r="H22" s="100">
        <f>H18</f>
        <v>14018.974</v>
      </c>
      <c r="I22" s="100">
        <f t="shared" ref="I22:J22" si="2">I18</f>
        <v>0</v>
      </c>
      <c r="J22" s="100">
        <f t="shared" si="2"/>
        <v>0</v>
      </c>
    </row>
    <row r="23" spans="1:17" ht="62.25" hidden="1" customHeight="1" x14ac:dyDescent="0.25">
      <c r="A23" s="49">
        <v>2</v>
      </c>
      <c r="B23" s="132" t="s">
        <v>9</v>
      </c>
      <c r="C23" s="113" t="s">
        <v>25</v>
      </c>
      <c r="D23" s="37" t="s">
        <v>21</v>
      </c>
      <c r="E23" s="37" t="s">
        <v>6</v>
      </c>
      <c r="F23" s="128" t="s">
        <v>12</v>
      </c>
      <c r="G23" s="18">
        <f>G38</f>
        <v>218.25200000000001</v>
      </c>
      <c r="H23" s="17">
        <f>H35+H36+H37</f>
        <v>218.25200000000001</v>
      </c>
      <c r="I23" s="17">
        <f>I35+I36+I37</f>
        <v>0</v>
      </c>
      <c r="J23" s="17">
        <f>J35+J36+J37</f>
        <v>0</v>
      </c>
    </row>
    <row r="24" spans="1:17" ht="85.5" hidden="1" customHeight="1" x14ac:dyDescent="0.25">
      <c r="A24" s="49"/>
      <c r="B24" s="132"/>
      <c r="C24" s="35" t="s">
        <v>48</v>
      </c>
      <c r="D24" s="37"/>
      <c r="E24" s="37"/>
      <c r="F24" s="128"/>
      <c r="G24" s="63" t="s">
        <v>81</v>
      </c>
      <c r="H24" s="63" t="s">
        <v>76</v>
      </c>
      <c r="I24" s="63" t="s">
        <v>78</v>
      </c>
      <c r="J24" s="57">
        <v>0</v>
      </c>
      <c r="Q24" s="8"/>
    </row>
    <row r="25" spans="1:17" ht="86.25" hidden="1" customHeight="1" x14ac:dyDescent="0.25">
      <c r="A25" s="22"/>
      <c r="B25" s="133"/>
      <c r="C25" s="33" t="s">
        <v>47</v>
      </c>
      <c r="D25" s="36"/>
      <c r="E25" s="36"/>
      <c r="F25" s="129"/>
      <c r="G25" s="55" t="s">
        <v>80</v>
      </c>
      <c r="H25" s="55" t="s">
        <v>77</v>
      </c>
      <c r="I25" s="63" t="s">
        <v>79</v>
      </c>
      <c r="J25" s="56">
        <v>0</v>
      </c>
      <c r="Q25" s="8"/>
    </row>
    <row r="26" spans="1:17" ht="75.75" customHeight="1" x14ac:dyDescent="0.25">
      <c r="A26" s="49">
        <v>2</v>
      </c>
      <c r="B26" s="132" t="s">
        <v>9</v>
      </c>
      <c r="C26" s="122" t="s">
        <v>85</v>
      </c>
      <c r="D26" s="37" t="s">
        <v>21</v>
      </c>
      <c r="E26" s="32" t="s">
        <v>6</v>
      </c>
      <c r="F26" s="32" t="s">
        <v>91</v>
      </c>
      <c r="G26" s="58" t="s">
        <v>86</v>
      </c>
      <c r="H26" s="141" t="s">
        <v>86</v>
      </c>
      <c r="I26" s="56">
        <v>0</v>
      </c>
      <c r="J26" s="56">
        <v>0</v>
      </c>
    </row>
    <row r="27" spans="1:17" ht="43.5" hidden="1" customHeight="1" x14ac:dyDescent="0.25">
      <c r="A27" s="77"/>
      <c r="B27" s="75"/>
      <c r="C27" s="179" t="s">
        <v>17</v>
      </c>
      <c r="D27" s="121"/>
      <c r="E27" s="75"/>
      <c r="F27" s="140" t="s">
        <v>68</v>
      </c>
      <c r="G27" s="55" t="s">
        <v>73</v>
      </c>
      <c r="H27" s="55" t="s">
        <v>73</v>
      </c>
      <c r="I27" s="123">
        <v>0</v>
      </c>
      <c r="J27" s="123">
        <v>0</v>
      </c>
    </row>
    <row r="28" spans="1:17" ht="59.25" hidden="1" customHeight="1" x14ac:dyDescent="0.25">
      <c r="A28" s="77"/>
      <c r="B28" s="75"/>
      <c r="C28" s="180"/>
      <c r="D28" s="121"/>
      <c r="E28" s="75"/>
      <c r="F28" s="120" t="s">
        <v>59</v>
      </c>
      <c r="G28" s="55" t="s">
        <v>71</v>
      </c>
      <c r="H28" s="55" t="s">
        <v>71</v>
      </c>
      <c r="I28" s="123">
        <v>0</v>
      </c>
      <c r="J28" s="123">
        <v>0</v>
      </c>
    </row>
    <row r="29" spans="1:17" ht="25.5" hidden="1" customHeight="1" x14ac:dyDescent="0.25">
      <c r="A29" s="77"/>
      <c r="B29" s="75"/>
      <c r="C29" s="181"/>
      <c r="D29" s="121"/>
      <c r="E29" s="75"/>
      <c r="F29" s="120" t="s">
        <v>60</v>
      </c>
      <c r="G29" s="54" t="s">
        <v>69</v>
      </c>
      <c r="H29" s="54" t="s">
        <v>69</v>
      </c>
      <c r="I29" s="123">
        <v>0</v>
      </c>
      <c r="J29" s="123">
        <v>0</v>
      </c>
    </row>
    <row r="30" spans="1:17" ht="27.75" hidden="1" customHeight="1" x14ac:dyDescent="0.25">
      <c r="A30" s="77"/>
      <c r="B30" s="75"/>
      <c r="C30" s="179" t="s">
        <v>42</v>
      </c>
      <c r="D30" s="121"/>
      <c r="E30" s="75"/>
      <c r="F30" s="126" t="s">
        <v>68</v>
      </c>
      <c r="G30" s="55" t="s">
        <v>74</v>
      </c>
      <c r="H30" s="55" t="s">
        <v>74</v>
      </c>
      <c r="I30" s="123">
        <v>0</v>
      </c>
      <c r="J30" s="123">
        <v>0</v>
      </c>
    </row>
    <row r="31" spans="1:17" ht="47.25" hidden="1" x14ac:dyDescent="0.25">
      <c r="A31" s="77"/>
      <c r="B31" s="75"/>
      <c r="C31" s="180"/>
      <c r="D31" s="121"/>
      <c r="E31" s="75"/>
      <c r="F31" s="120" t="s">
        <v>59</v>
      </c>
      <c r="G31" s="58" t="s">
        <v>72</v>
      </c>
      <c r="H31" s="58" t="s">
        <v>72</v>
      </c>
      <c r="I31" s="123">
        <v>0</v>
      </c>
      <c r="J31" s="123">
        <v>0</v>
      </c>
    </row>
    <row r="32" spans="1:17" ht="34.5" hidden="1" customHeight="1" x14ac:dyDescent="0.25">
      <c r="A32" s="22"/>
      <c r="B32" s="93"/>
      <c r="C32" s="181"/>
      <c r="D32" s="127"/>
      <c r="E32" s="93"/>
      <c r="F32" s="127" t="s">
        <v>60</v>
      </c>
      <c r="G32" s="55" t="s">
        <v>70</v>
      </c>
      <c r="H32" s="58" t="s">
        <v>70</v>
      </c>
      <c r="I32" s="91">
        <v>0</v>
      </c>
      <c r="J32" s="91">
        <v>0</v>
      </c>
    </row>
    <row r="33" spans="1:13" ht="91.5" hidden="1" customHeight="1" x14ac:dyDescent="0.25">
      <c r="A33" s="77"/>
      <c r="B33" s="20"/>
      <c r="C33" s="99" t="s">
        <v>44</v>
      </c>
      <c r="D33" s="34"/>
      <c r="E33" s="75"/>
      <c r="F33" s="20"/>
      <c r="G33" s="54" t="s">
        <v>45</v>
      </c>
      <c r="H33" s="123">
        <v>0</v>
      </c>
      <c r="I33" s="54" t="s">
        <v>34</v>
      </c>
      <c r="J33" s="63" t="s">
        <v>35</v>
      </c>
    </row>
    <row r="34" spans="1:13" ht="87" hidden="1" customHeight="1" x14ac:dyDescent="0.25">
      <c r="A34" s="77"/>
      <c r="B34" s="20"/>
      <c r="C34" s="35" t="s">
        <v>43</v>
      </c>
      <c r="D34" s="34"/>
      <c r="E34" s="75"/>
      <c r="F34" s="20"/>
      <c r="G34" s="58" t="s">
        <v>45</v>
      </c>
      <c r="H34" s="91">
        <v>0</v>
      </c>
      <c r="I34" s="58" t="s">
        <v>34</v>
      </c>
      <c r="J34" s="68" t="s">
        <v>35</v>
      </c>
    </row>
    <row r="35" spans="1:13" ht="137.25" hidden="1" customHeight="1" x14ac:dyDescent="0.25">
      <c r="A35" s="77"/>
      <c r="B35" s="20"/>
      <c r="C35" s="78" t="str">
        <f>[1]Лист1!C34</f>
        <v>Нове будівництво відокремленого блоку автономної системи опалення з використанням комплектного теплогенеруючого модуля на базі теплових насосів типу «повітря-вода» для Комунального закладу дошкільної освіти (ясла-садок) №14 Криворізької міської ради за адресою: вул. Олексія Різничен-
ка, 80а, м. Кривий Ріг, Дніпропетровська обл.</v>
      </c>
      <c r="D35" s="34"/>
      <c r="E35" s="75"/>
      <c r="F35" s="20"/>
      <c r="G35" s="72">
        <f>H35+I35+J35</f>
        <v>64.191000000000003</v>
      </c>
      <c r="H35" s="23">
        <v>64.191000000000003</v>
      </c>
      <c r="I35" s="23">
        <v>0</v>
      </c>
      <c r="J35" s="23">
        <v>0</v>
      </c>
    </row>
    <row r="36" spans="1:13" ht="132" hidden="1" customHeight="1" x14ac:dyDescent="0.25">
      <c r="A36" s="77"/>
      <c r="B36" s="20"/>
      <c r="C36" s="35" t="str">
        <f>[1]Лист1!C35</f>
        <v>Нове будівництво відокремленого блоку автономної системи опалення з використанням комплектного теплогенеруючого модуля на базі теплових насосів типу «повітря-вода» для Комунального закладу дошкільної освіти (ясла-садок) №42 Криворізької міської ради за адресою: вул. Космонавтів, 42, 
м. Кривий Ріг, Дніпропетровська обл.</v>
      </c>
      <c r="D36" s="34"/>
      <c r="E36" s="75"/>
      <c r="F36" s="20"/>
      <c r="G36" s="21">
        <f t="shared" ref="G36:G37" si="3">H36+I36+J36</f>
        <v>64.191000000000003</v>
      </c>
      <c r="H36" s="79">
        <v>64.191000000000003</v>
      </c>
      <c r="I36" s="79">
        <v>0</v>
      </c>
      <c r="J36" s="79">
        <v>0</v>
      </c>
    </row>
    <row r="37" spans="1:13" ht="145.5" hidden="1" customHeight="1" x14ac:dyDescent="0.25">
      <c r="A37" s="82"/>
      <c r="B37" s="93"/>
      <c r="C37" s="35" t="s">
        <v>50</v>
      </c>
      <c r="D37" s="36"/>
      <c r="E37" s="74"/>
      <c r="F37" s="93"/>
      <c r="G37" s="72">
        <f t="shared" si="3"/>
        <v>89.87</v>
      </c>
      <c r="H37" s="23">
        <v>89.87</v>
      </c>
      <c r="I37" s="23">
        <v>0</v>
      </c>
      <c r="J37" s="23">
        <v>0</v>
      </c>
    </row>
    <row r="38" spans="1:13" ht="13.5" hidden="1" customHeight="1" x14ac:dyDescent="0.25">
      <c r="A38" s="77"/>
      <c r="B38" s="175" t="s">
        <v>2</v>
      </c>
      <c r="C38" s="168"/>
      <c r="D38" s="60"/>
      <c r="E38" s="30"/>
      <c r="F38" s="115"/>
      <c r="G38" s="83">
        <f>H38+I38+J38</f>
        <v>218.25200000000001</v>
      </c>
      <c r="H38" s="100">
        <f>H23</f>
        <v>218.25200000000001</v>
      </c>
      <c r="I38" s="100">
        <f>I23</f>
        <v>0</v>
      </c>
      <c r="J38" s="100">
        <f>J23</f>
        <v>0</v>
      </c>
    </row>
    <row r="39" spans="1:13" ht="102" hidden="1" customHeight="1" x14ac:dyDescent="0.25">
      <c r="A39" s="73">
        <v>3</v>
      </c>
      <c r="B39" s="38" t="s">
        <v>26</v>
      </c>
      <c r="C39" s="113" t="s">
        <v>38</v>
      </c>
      <c r="D39" s="37" t="s">
        <v>21</v>
      </c>
      <c r="E39" s="37" t="s">
        <v>6</v>
      </c>
      <c r="F39" s="182" t="s">
        <v>84</v>
      </c>
      <c r="G39" s="18">
        <f>H39+I39+J39</f>
        <v>151767.802</v>
      </c>
      <c r="H39" s="18">
        <f>H40+H41+H42+H43+H44</f>
        <v>151767.802</v>
      </c>
      <c r="I39" s="18">
        <f>I40+I41+I42+I43+I44</f>
        <v>0</v>
      </c>
      <c r="J39" s="18">
        <f>J40+J41+J42+J43+J44</f>
        <v>0</v>
      </c>
    </row>
    <row r="40" spans="1:13" ht="80.25" hidden="1" customHeight="1" x14ac:dyDescent="0.25">
      <c r="A40" s="75"/>
      <c r="B40" s="24"/>
      <c r="C40" s="122" t="s">
        <v>66</v>
      </c>
      <c r="D40" s="34"/>
      <c r="E40" s="34"/>
      <c r="F40" s="183"/>
      <c r="G40" s="53">
        <f>H40+I40+J40</f>
        <v>17981.294000000002</v>
      </c>
      <c r="H40" s="97">
        <v>17981.294000000002</v>
      </c>
      <c r="I40" s="97">
        <v>0</v>
      </c>
      <c r="J40" s="53">
        <v>0</v>
      </c>
      <c r="L40" s="184"/>
      <c r="M40" s="130"/>
    </row>
    <row r="41" spans="1:13" ht="86.25" hidden="1" customHeight="1" x14ac:dyDescent="0.25">
      <c r="A41" s="75"/>
      <c r="B41" s="24"/>
      <c r="C41" s="98" t="s">
        <v>64</v>
      </c>
      <c r="D41" s="34"/>
      <c r="E41" s="34"/>
      <c r="F41" s="120"/>
      <c r="G41" s="53">
        <f t="shared" ref="G41:G42" si="4">H41+I41+J41</f>
        <v>80000</v>
      </c>
      <c r="H41" s="23">
        <v>80000</v>
      </c>
      <c r="I41" s="23">
        <v>0</v>
      </c>
      <c r="J41" s="72">
        <v>0</v>
      </c>
      <c r="L41" s="184"/>
      <c r="M41" s="130"/>
    </row>
    <row r="42" spans="1:13" ht="87" hidden="1" customHeight="1" x14ac:dyDescent="0.25">
      <c r="A42" s="74"/>
      <c r="B42" s="22"/>
      <c r="C42" s="35" t="s">
        <v>63</v>
      </c>
      <c r="D42" s="36"/>
      <c r="E42" s="36"/>
      <c r="F42" s="134"/>
      <c r="G42" s="72">
        <f t="shared" si="4"/>
        <v>40000</v>
      </c>
      <c r="H42" s="23">
        <v>40000</v>
      </c>
      <c r="I42" s="23">
        <v>0</v>
      </c>
      <c r="J42" s="23">
        <v>0</v>
      </c>
      <c r="L42" s="184"/>
      <c r="M42" s="130"/>
    </row>
    <row r="43" spans="1:13" ht="128.25" hidden="1" customHeight="1" x14ac:dyDescent="0.25">
      <c r="A43" s="75"/>
      <c r="B43" s="24"/>
      <c r="C43" s="99" t="s">
        <v>61</v>
      </c>
      <c r="D43" s="34"/>
      <c r="E43" s="34"/>
      <c r="F43" s="120"/>
      <c r="G43" s="21">
        <f t="shared" ref="G43:G45" si="5">H43+I43+J43</f>
        <v>13486.508</v>
      </c>
      <c r="H43" s="21">
        <f>13836.47-349.962</f>
        <v>13486.508</v>
      </c>
      <c r="I43" s="21">
        <v>0</v>
      </c>
      <c r="J43" s="21">
        <v>0</v>
      </c>
      <c r="L43" s="184"/>
      <c r="M43" s="130"/>
    </row>
    <row r="44" spans="1:13" ht="141.75" hidden="1" x14ac:dyDescent="0.25">
      <c r="A44" s="75"/>
      <c r="B44" s="24"/>
      <c r="C44" s="122" t="s">
        <v>82</v>
      </c>
      <c r="D44" s="34"/>
      <c r="E44" s="34"/>
      <c r="F44" s="139"/>
      <c r="G44" s="53">
        <f t="shared" si="5"/>
        <v>300</v>
      </c>
      <c r="H44" s="135">
        <v>300</v>
      </c>
      <c r="I44" s="135">
        <v>0</v>
      </c>
      <c r="J44" s="135">
        <v>0</v>
      </c>
      <c r="L44" s="184"/>
      <c r="M44" s="130"/>
    </row>
    <row r="45" spans="1:13" ht="49.5" hidden="1" customHeight="1" x14ac:dyDescent="0.25">
      <c r="A45" s="73">
        <v>3</v>
      </c>
      <c r="B45" s="76" t="s">
        <v>26</v>
      </c>
      <c r="C45" s="73" t="s">
        <v>36</v>
      </c>
      <c r="D45" s="37" t="s">
        <v>21</v>
      </c>
      <c r="E45" s="37" t="s">
        <v>6</v>
      </c>
      <c r="F45" s="32" t="s">
        <v>12</v>
      </c>
      <c r="G45" s="112">
        <f t="shared" si="5"/>
        <v>184900</v>
      </c>
      <c r="H45" s="112">
        <v>120900</v>
      </c>
      <c r="I45" s="112">
        <v>64000</v>
      </c>
      <c r="J45" s="112">
        <v>0</v>
      </c>
      <c r="L45" s="184"/>
      <c r="M45" s="130"/>
    </row>
    <row r="46" spans="1:13" ht="48.75" customHeight="1" x14ac:dyDescent="0.3">
      <c r="A46" s="144">
        <v>3</v>
      </c>
      <c r="B46" s="149" t="s">
        <v>26</v>
      </c>
      <c r="C46" s="144" t="s">
        <v>37</v>
      </c>
      <c r="D46" s="145" t="s">
        <v>21</v>
      </c>
      <c r="E46" s="146" t="s">
        <v>6</v>
      </c>
      <c r="F46" s="32" t="s">
        <v>12</v>
      </c>
      <c r="G46" s="147" t="s">
        <v>87</v>
      </c>
      <c r="H46" s="148" t="s">
        <v>88</v>
      </c>
      <c r="I46" s="62" t="s">
        <v>89</v>
      </c>
      <c r="J46" s="61" t="s">
        <v>90</v>
      </c>
      <c r="K46" s="143"/>
      <c r="L46" s="184"/>
      <c r="M46" s="130"/>
    </row>
    <row r="47" spans="1:13" ht="17.25" hidden="1" customHeight="1" x14ac:dyDescent="0.25">
      <c r="A47" s="142"/>
      <c r="B47" s="168" t="s">
        <v>2</v>
      </c>
      <c r="C47" s="177"/>
      <c r="D47" s="114"/>
      <c r="E47" s="118"/>
      <c r="F47" s="119"/>
      <c r="G47" s="17">
        <f>H47+I47+J47</f>
        <v>336667.80200000003</v>
      </c>
      <c r="H47" s="18">
        <f>H39+H45</f>
        <v>272667.80200000003</v>
      </c>
      <c r="I47" s="18">
        <f>I39+I45</f>
        <v>64000</v>
      </c>
      <c r="J47" s="18">
        <f>J39+J45</f>
        <v>0</v>
      </c>
      <c r="L47" s="184"/>
      <c r="M47" s="130"/>
    </row>
    <row r="48" spans="1:13" ht="63" hidden="1" x14ac:dyDescent="0.35">
      <c r="A48" s="75">
        <v>4</v>
      </c>
      <c r="B48" s="76" t="s">
        <v>28</v>
      </c>
      <c r="C48" s="73" t="s">
        <v>40</v>
      </c>
      <c r="D48" s="51" t="s">
        <v>21</v>
      </c>
      <c r="E48" s="51" t="s">
        <v>6</v>
      </c>
      <c r="F48" s="29" t="s">
        <v>12</v>
      </c>
      <c r="G48" s="95">
        <f>H48+I48+J48</f>
        <v>29608.394</v>
      </c>
      <c r="H48" s="112">
        <f>11000+2000+7000+11000+9608.394-11000</f>
        <v>29608.394</v>
      </c>
      <c r="I48" s="112">
        <v>0</v>
      </c>
      <c r="J48" s="112">
        <v>0</v>
      </c>
      <c r="L48" s="130"/>
      <c r="M48" s="131"/>
    </row>
    <row r="49" spans="1:21" ht="21" hidden="1" x14ac:dyDescent="0.35">
      <c r="A49" s="111"/>
      <c r="B49" s="110"/>
      <c r="C49" s="113"/>
      <c r="D49" s="114"/>
      <c r="E49" s="114"/>
      <c r="F49" s="31"/>
      <c r="G49" s="17">
        <f>H49+I49+J49</f>
        <v>29608.394</v>
      </c>
      <c r="H49" s="17">
        <f>H48</f>
        <v>29608.394</v>
      </c>
      <c r="I49" s="17">
        <f t="shared" ref="I49:J49" si="6">I48</f>
        <v>0</v>
      </c>
      <c r="J49" s="17">
        <f t="shared" si="6"/>
        <v>0</v>
      </c>
      <c r="M49" s="65"/>
    </row>
    <row r="50" spans="1:21" ht="53.25" hidden="1" customHeight="1" x14ac:dyDescent="0.25">
      <c r="A50" s="50" t="s">
        <v>39</v>
      </c>
      <c r="B50" s="50" t="s">
        <v>1</v>
      </c>
      <c r="C50" s="116" t="s">
        <v>83</v>
      </c>
      <c r="D50" s="117" t="s">
        <v>21</v>
      </c>
      <c r="E50" s="64" t="s">
        <v>6</v>
      </c>
      <c r="F50" s="32" t="s">
        <v>12</v>
      </c>
      <c r="G50" s="18">
        <f>H50+I50+J50</f>
        <v>484.81200000000001</v>
      </c>
      <c r="H50" s="17">
        <f>136.85+100+49.962</f>
        <v>286.81200000000001</v>
      </c>
      <c r="I50" s="17">
        <v>99</v>
      </c>
      <c r="J50" s="17">
        <v>99</v>
      </c>
      <c r="M50" s="8"/>
      <c r="N50" s="8"/>
    </row>
    <row r="51" spans="1:21" ht="80.25" hidden="1" customHeight="1" x14ac:dyDescent="0.25">
      <c r="A51" s="27"/>
      <c r="B51" s="25"/>
      <c r="C51" s="25" t="s">
        <v>41</v>
      </c>
      <c r="D51" s="115" t="s">
        <v>21</v>
      </c>
      <c r="E51" s="120" t="s">
        <v>62</v>
      </c>
      <c r="F51" s="120" t="s">
        <v>12</v>
      </c>
      <c r="G51" s="83">
        <f t="shared" ref="G51" si="7">H51+I51+J51</f>
        <v>163.5</v>
      </c>
      <c r="H51" s="100">
        <v>54.5</v>
      </c>
      <c r="I51" s="100">
        <v>54.5</v>
      </c>
      <c r="J51" s="100">
        <v>54.5</v>
      </c>
      <c r="N51" s="8"/>
    </row>
    <row r="52" spans="1:21" ht="15.75" hidden="1" customHeight="1" x14ac:dyDescent="0.25">
      <c r="A52" s="116"/>
      <c r="B52" s="167" t="s">
        <v>2</v>
      </c>
      <c r="C52" s="176"/>
      <c r="D52" s="28"/>
      <c r="E52" s="137"/>
      <c r="F52" s="138"/>
      <c r="G52" s="18">
        <f>H52+I52+J52</f>
        <v>648.31200000000001</v>
      </c>
      <c r="H52" s="17">
        <f>H50+H51</f>
        <v>341.31200000000001</v>
      </c>
      <c r="I52" s="17">
        <f>I50+I51</f>
        <v>153.5</v>
      </c>
      <c r="J52" s="17">
        <f>J50+J51</f>
        <v>153.5</v>
      </c>
      <c r="L52" s="66"/>
    </row>
    <row r="53" spans="1:21" ht="49.5" hidden="1" customHeight="1" x14ac:dyDescent="0.25">
      <c r="A53" s="39" t="s">
        <v>51</v>
      </c>
      <c r="B53" s="25" t="s">
        <v>52</v>
      </c>
      <c r="C53" s="136" t="s">
        <v>53</v>
      </c>
      <c r="D53" s="30" t="s">
        <v>21</v>
      </c>
      <c r="E53" s="86" t="s">
        <v>6</v>
      </c>
      <c r="F53" s="85" t="s">
        <v>12</v>
      </c>
      <c r="G53" s="18">
        <f>H53+I53+J53</f>
        <v>365</v>
      </c>
      <c r="H53" s="17">
        <f>H54+H55</f>
        <v>365</v>
      </c>
      <c r="I53" s="17">
        <f t="shared" ref="I53:J53" si="8">I54+I55</f>
        <v>0</v>
      </c>
      <c r="J53" s="17">
        <f t="shared" si="8"/>
        <v>0</v>
      </c>
      <c r="K53">
        <f>27235.297+18200</f>
        <v>45435.296999999999</v>
      </c>
      <c r="L53" s="66"/>
    </row>
    <row r="54" spans="1:21" ht="102" hidden="1" customHeight="1" x14ac:dyDescent="0.25">
      <c r="A54" s="81"/>
      <c r="B54" s="84"/>
      <c r="C54" s="99" t="s">
        <v>54</v>
      </c>
      <c r="D54" s="30"/>
      <c r="E54" s="86"/>
      <c r="F54" s="85"/>
      <c r="G54" s="72">
        <f t="shared" ref="G54:G55" si="9">H54+I54+J54</f>
        <v>165</v>
      </c>
      <c r="H54" s="23">
        <f>165</f>
        <v>165</v>
      </c>
      <c r="I54" s="23">
        <v>0</v>
      </c>
      <c r="J54" s="23">
        <v>0</v>
      </c>
      <c r="L54" s="66"/>
    </row>
    <row r="55" spans="1:21" ht="99" hidden="1" customHeight="1" x14ac:dyDescent="0.25">
      <c r="A55" s="87"/>
      <c r="B55" s="101"/>
      <c r="C55" s="35" t="s">
        <v>55</v>
      </c>
      <c r="D55" s="103"/>
      <c r="E55" s="106"/>
      <c r="F55" s="105"/>
      <c r="G55" s="72">
        <f t="shared" si="9"/>
        <v>200</v>
      </c>
      <c r="H55" s="23">
        <f>200</f>
        <v>200</v>
      </c>
      <c r="I55" s="23">
        <v>0</v>
      </c>
      <c r="J55" s="23">
        <v>0</v>
      </c>
      <c r="L55" s="92"/>
      <c r="M55" s="8"/>
    </row>
    <row r="56" spans="1:21" ht="15.75" hidden="1" customHeight="1" x14ac:dyDescent="0.25">
      <c r="A56" s="87"/>
      <c r="B56" s="178" t="s">
        <v>2</v>
      </c>
      <c r="C56" s="176"/>
      <c r="D56" s="102"/>
      <c r="E56" s="104"/>
      <c r="F56" s="107"/>
      <c r="G56" s="18">
        <f>G53</f>
        <v>365</v>
      </c>
      <c r="H56" s="18">
        <f t="shared" ref="H56:J56" si="10">H53</f>
        <v>365</v>
      </c>
      <c r="I56" s="18">
        <f t="shared" si="10"/>
        <v>0</v>
      </c>
      <c r="J56" s="18">
        <f t="shared" si="10"/>
        <v>0</v>
      </c>
      <c r="L56" s="66"/>
      <c r="M56" s="8"/>
    </row>
    <row r="57" spans="1:21" ht="55.5" hidden="1" customHeight="1" x14ac:dyDescent="0.35">
      <c r="A57" s="81" t="s">
        <v>56</v>
      </c>
      <c r="B57" s="25" t="s">
        <v>57</v>
      </c>
      <c r="C57" s="108" t="s">
        <v>58</v>
      </c>
      <c r="D57" s="109" t="s">
        <v>21</v>
      </c>
      <c r="E57" s="94" t="s">
        <v>6</v>
      </c>
      <c r="F57" s="80" t="s">
        <v>12</v>
      </c>
      <c r="G57" s="83">
        <f>H57+I57+J57</f>
        <v>54.15</v>
      </c>
      <c r="H57" s="83">
        <v>54.15</v>
      </c>
      <c r="I57" s="83">
        <v>0</v>
      </c>
      <c r="J57" s="83">
        <v>0</v>
      </c>
      <c r="L57" s="96"/>
    </row>
    <row r="58" spans="1:21" ht="15.75" hidden="1" customHeight="1" x14ac:dyDescent="0.25">
      <c r="A58" s="48"/>
      <c r="B58" s="167" t="s">
        <v>2</v>
      </c>
      <c r="C58" s="168"/>
      <c r="D58" s="90"/>
      <c r="E58" s="88"/>
      <c r="F58" s="89"/>
      <c r="G58" s="83">
        <f>G57</f>
        <v>54.15</v>
      </c>
      <c r="H58" s="83">
        <f t="shared" ref="H58:J58" si="11">H57</f>
        <v>54.15</v>
      </c>
      <c r="I58" s="83">
        <f t="shared" si="11"/>
        <v>0</v>
      </c>
      <c r="J58" s="83">
        <f t="shared" si="11"/>
        <v>0</v>
      </c>
      <c r="L58" s="66"/>
    </row>
    <row r="59" spans="1:21" ht="16.5" hidden="1" customHeight="1" x14ac:dyDescent="0.25">
      <c r="A59" s="48"/>
      <c r="B59" s="170" t="s">
        <v>16</v>
      </c>
      <c r="C59" s="170"/>
      <c r="D59" s="170"/>
      <c r="E59" s="170"/>
      <c r="F59" s="171"/>
      <c r="G59" s="40">
        <f>H59+I59+J59</f>
        <v>381580.88400000002</v>
      </c>
      <c r="H59" s="40">
        <f>H22+H38+H47+H49+H52+H56+H58</f>
        <v>317273.88400000002</v>
      </c>
      <c r="I59" s="40">
        <f>I22+I38+I47+I49+I52+I56+I58</f>
        <v>64153.5</v>
      </c>
      <c r="J59" s="40">
        <f>J22+J38+J47+J49+J52+J56+J58</f>
        <v>153.5</v>
      </c>
      <c r="L59" s="71"/>
      <c r="M59" s="185"/>
      <c r="N59" s="185"/>
    </row>
    <row r="60" spans="1:21" ht="17.25" hidden="1" customHeight="1" x14ac:dyDescent="0.25">
      <c r="A60" s="27"/>
      <c r="B60" s="162" t="s">
        <v>59</v>
      </c>
      <c r="C60" s="163"/>
      <c r="D60" s="163"/>
      <c r="E60" s="163"/>
      <c r="F60" s="164"/>
      <c r="G60" s="21">
        <f>H60+I60+J60</f>
        <v>381580.88400000002</v>
      </c>
      <c r="H60" s="23">
        <f>H22+H38+H47+H49+H52+H56+H58</f>
        <v>317273.88400000002</v>
      </c>
      <c r="I60" s="23">
        <f>I22+I38+I47+I49+I52+I56+I58</f>
        <v>64153.5</v>
      </c>
      <c r="J60" s="23">
        <f>J22+J38+J47+J49+J52+J56+J58</f>
        <v>153.5</v>
      </c>
      <c r="L60" s="8"/>
    </row>
    <row r="61" spans="1:21" ht="33.75" customHeight="1" x14ac:dyDescent="0.25">
      <c r="A61" s="165" t="s">
        <v>92</v>
      </c>
      <c r="B61" s="165"/>
      <c r="C61" s="165"/>
      <c r="D61" s="165"/>
      <c r="E61" s="165"/>
      <c r="F61" s="165"/>
      <c r="G61" s="165"/>
      <c r="H61" s="165"/>
      <c r="I61" s="165"/>
      <c r="J61" s="165"/>
      <c r="L61" s="66"/>
    </row>
    <row r="62" spans="1:21" ht="33.75" customHeight="1" x14ac:dyDescent="0.25">
      <c r="A62" s="165" t="s">
        <v>93</v>
      </c>
      <c r="B62" s="165"/>
      <c r="C62" s="165"/>
      <c r="D62" s="165"/>
      <c r="E62" s="165"/>
      <c r="F62" s="165"/>
      <c r="G62" s="165"/>
      <c r="H62" s="165"/>
      <c r="I62" s="165"/>
      <c r="J62" s="165"/>
      <c r="L62" s="165"/>
      <c r="M62" s="165"/>
      <c r="N62" s="165"/>
      <c r="O62" s="165"/>
      <c r="P62" s="165"/>
      <c r="Q62" s="165"/>
      <c r="R62" s="165"/>
      <c r="S62" s="165"/>
      <c r="T62" s="165"/>
      <c r="U62" s="165"/>
    </row>
    <row r="63" spans="1:21" ht="65.25" customHeight="1" x14ac:dyDescent="0.25">
      <c r="A63" s="166" t="s">
        <v>67</v>
      </c>
      <c r="B63" s="166"/>
      <c r="C63" s="166"/>
      <c r="D63" s="166"/>
      <c r="E63" s="166"/>
      <c r="F63" s="166"/>
      <c r="G63" s="166"/>
      <c r="H63" s="166"/>
      <c r="I63" s="166"/>
      <c r="J63" s="166"/>
      <c r="L63" s="66"/>
    </row>
    <row r="64" spans="1:21" ht="33" customHeight="1" x14ac:dyDescent="0.35">
      <c r="A64" s="9"/>
      <c r="B64" s="169" t="s">
        <v>32</v>
      </c>
      <c r="C64" s="169"/>
      <c r="D64" s="169"/>
      <c r="E64" s="169"/>
      <c r="F64" s="169"/>
      <c r="G64" s="169"/>
      <c r="H64" s="9"/>
      <c r="I64" s="9"/>
      <c r="J64" s="9"/>
      <c r="K64" s="9"/>
    </row>
    <row r="65" spans="1:10" ht="21" customHeight="1" x14ac:dyDescent="0.25"/>
    <row r="66" spans="1:10" ht="23.25" customHeight="1" x14ac:dyDescent="0.35">
      <c r="A66" s="161"/>
      <c r="B66" s="161"/>
      <c r="C66" s="161"/>
      <c r="D66" s="161"/>
      <c r="E66" s="161"/>
      <c r="F66" s="161"/>
      <c r="G66" s="161"/>
      <c r="H66" s="161"/>
      <c r="I66" s="161"/>
      <c r="J66" s="161"/>
    </row>
  </sheetData>
  <mergeCells count="36">
    <mergeCell ref="L62:U62"/>
    <mergeCell ref="G3:J5"/>
    <mergeCell ref="E14:E16"/>
    <mergeCell ref="B14:B16"/>
    <mergeCell ref="C14:C16"/>
    <mergeCell ref="B38:C38"/>
    <mergeCell ref="B52:C52"/>
    <mergeCell ref="B47:C47"/>
    <mergeCell ref="B22:C22"/>
    <mergeCell ref="B56:C56"/>
    <mergeCell ref="C27:C29"/>
    <mergeCell ref="C30:C32"/>
    <mergeCell ref="F39:F40"/>
    <mergeCell ref="L40:L47"/>
    <mergeCell ref="M59:N59"/>
    <mergeCell ref="G6:H6"/>
    <mergeCell ref="A66:J66"/>
    <mergeCell ref="B60:F60"/>
    <mergeCell ref="A61:J61"/>
    <mergeCell ref="A63:J63"/>
    <mergeCell ref="B58:C58"/>
    <mergeCell ref="A62:J62"/>
    <mergeCell ref="B64:G64"/>
    <mergeCell ref="B59:F59"/>
    <mergeCell ref="I1:J1"/>
    <mergeCell ref="F14:F16"/>
    <mergeCell ref="G14:G16"/>
    <mergeCell ref="H14:J14"/>
    <mergeCell ref="H15:H16"/>
    <mergeCell ref="I15:I16"/>
    <mergeCell ref="J15:J16"/>
    <mergeCell ref="A12:J12"/>
    <mergeCell ref="A11:J11"/>
    <mergeCell ref="C9:H9"/>
    <mergeCell ref="A14:A16"/>
    <mergeCell ref="D14:D16"/>
  </mergeCells>
  <pageMargins left="0.9055118110236221" right="0.31496062992125984" top="0.82677165354330717" bottom="0.74803149606299213" header="0.31496062992125984" footer="0.31496062992125984"/>
  <pageSetup paperSize="9" scale="64" orientation="landscape" r:id="rId1"/>
  <headerFooter differentFirst="1">
    <oddHeader>&amp;C&amp;P&amp;R&amp;"Times New Roman,курсив"&amp;18Продовження додатка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2025-05-28T10:04:17Z</dcterms:modified>
</cp:coreProperties>
</file>