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30"/>
  </bookViews>
  <sheets>
    <sheet name="Лист1" sheetId="3" r:id="rId1"/>
  </sheets>
  <externalReferences>
    <externalReference r:id="rId2"/>
  </externalReferences>
  <definedNames>
    <definedName name="_xlnm.Print_Titles" localSheetId="0">Лист1!$16:$16</definedName>
    <definedName name="_xlnm.Print_Area" localSheetId="0">Лист1!$A$1:$J$61</definedName>
  </definedNames>
  <calcPr calcId="162913"/>
</workbook>
</file>

<file path=xl/calcChain.xml><?xml version="1.0" encoding="utf-8"?>
<calcChain xmlns="http://schemas.openxmlformats.org/spreadsheetml/2006/main">
  <c r="I17" i="3" l="1"/>
  <c r="J17" i="3"/>
  <c r="H17" i="3"/>
  <c r="G20" i="3"/>
  <c r="H46" i="3" l="1"/>
  <c r="I47" i="3" l="1"/>
  <c r="J47" i="3"/>
  <c r="H47" i="3"/>
  <c r="G47" i="3" l="1"/>
  <c r="I43" i="3"/>
  <c r="I38" i="3" l="1"/>
  <c r="I45" i="3" s="1"/>
  <c r="J38" i="3"/>
  <c r="J45" i="3" s="1"/>
  <c r="H38" i="3"/>
  <c r="G40" i="3"/>
  <c r="G41" i="3"/>
  <c r="G39" i="3"/>
  <c r="L55" i="3" l="1"/>
  <c r="G42" i="3"/>
  <c r="H56" i="3" l="1"/>
  <c r="I56" i="3"/>
  <c r="J56" i="3"/>
  <c r="G55" i="3"/>
  <c r="G56" i="3" s="1"/>
  <c r="I51" i="3"/>
  <c r="I54" i="3" s="1"/>
  <c r="J51" i="3"/>
  <c r="J54" i="3" s="1"/>
  <c r="H51" i="3"/>
  <c r="H54" i="3" s="1"/>
  <c r="G52" i="3"/>
  <c r="G53" i="3"/>
  <c r="H48" i="3"/>
  <c r="G51" i="3" l="1"/>
  <c r="G54" i="3" s="1"/>
  <c r="H43" i="3"/>
  <c r="I22" i="3" l="1"/>
  <c r="I37" i="3" s="1"/>
  <c r="J22" i="3"/>
  <c r="J37" i="3" s="1"/>
  <c r="H22" i="3"/>
  <c r="H37" i="3" s="1"/>
  <c r="G35" i="3"/>
  <c r="G36" i="3"/>
  <c r="G34" i="3"/>
  <c r="C34" i="3"/>
  <c r="C35" i="3"/>
  <c r="I21" i="3" l="1"/>
  <c r="J21" i="3"/>
  <c r="H21" i="3"/>
  <c r="H45" i="3" l="1"/>
  <c r="G45" i="3" l="1"/>
  <c r="G46" i="3"/>
  <c r="G38" i="3"/>
  <c r="G19" i="3" l="1"/>
  <c r="G18" i="3" l="1"/>
  <c r="G49" i="3" l="1"/>
  <c r="I50" i="3"/>
  <c r="J50" i="3"/>
  <c r="I58" i="3" l="1"/>
  <c r="I57" i="3"/>
  <c r="J57" i="3"/>
  <c r="J58" i="3"/>
  <c r="H50" i="3"/>
  <c r="H58" i="3" l="1"/>
  <c r="H57" i="3"/>
  <c r="G50" i="3"/>
  <c r="G48" i="3"/>
  <c r="G43" i="3" l="1"/>
  <c r="G21" i="3"/>
  <c r="G17" i="3"/>
  <c r="G37" i="3"/>
  <c r="G22" i="3" s="1"/>
  <c r="G57" i="3" l="1"/>
  <c r="G58" i="3"/>
</calcChain>
</file>

<file path=xl/sharedStrings.xml><?xml version="1.0" encoding="utf-8"?>
<sst xmlns="http://schemas.openxmlformats.org/spreadsheetml/2006/main" count="137" uniqueCount="90">
  <si>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</si>
  <si>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</si>
  <si>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</si>
  <si>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</si>
  <si>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</si>
  <si>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</si>
  <si>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</si>
  <si>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</si>
  <si>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</si>
  <si>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</si>
  <si>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</si>
  <si>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</si>
  <si>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</si>
  <si>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</si>
  <si>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</si>
  <si>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Загальний обсяг фінансування, 
тис. грн</t>
  </si>
  <si>
    <t>Разом за Програмою, з них: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</si>
  <si>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</si>
  <si>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роки</t>
  </si>
  <si>
    <t>Строк виконаня, роки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</si>
  <si>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</si>
  <si>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</si>
  <si>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</si>
  <si>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</si>
  <si>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</si>
  <si>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</si>
  <si>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</si>
  <si>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</si>
  <si>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</si>
  <si>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</si>
  <si>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</si>
  <si>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Комунальне підприємство «Інститут розвитку міста Кривого Рогу» Криворізької міської ради  </t>
  </si>
  <si>
    <t>Керуюча справами виконкому                                                     Олена ШОВГЕЛЯ</t>
  </si>
  <si>
    <t>1.1. Нове будівництво, реконструкція та капіталь-ний ремонт об’єктів житлово-комунального призначення</t>
  </si>
  <si>
    <t>540,00*</t>
  </si>
  <si>
    <t>1 000,00*</t>
  </si>
  <si>
    <t>69 000,00*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</si>
  <si>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</si>
  <si>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</si>
  <si>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</si>
  <si>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5</t>
  </si>
  <si>
    <t>Капітальний ремонт об'єктів житлового фонду, пошкоджених унаслідок збройної агресії Російської Федерації</t>
  </si>
  <si>
    <t>5.1 Інші заходи, пов'язані із супроводом реалізації інвестиційних проєктів</t>
  </si>
  <si>
    <t>5.2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</si>
  <si>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</si>
  <si>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</si>
  <si>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</si>
  <si>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обл.**</t>
  </si>
  <si>
    <t>70 000,000*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</si>
  <si>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</si>
  <si>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</si>
  <si>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 xml:space="preserve"> *  Орієнтовні обсяги фінансування  здійснюються  в межах  ресурсу, передбаченого в  Програмі розвитку системи цивільного захисту в м. Кривому Розі на  2016-2027 роки, затвердженій  рішенням міської ради від 24.12.2015 №60, зі змінами.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</si>
  <si>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</si>
  <si>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>Відділи, управління, інші виконавчі органи міської ради, в тому числі за головними розпорядниками:</t>
  </si>
  <si>
    <t>480,00*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</si>
  <si>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</si>
  <si>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>28 000,000*</t>
  </si>
  <si>
    <t>6</t>
  </si>
  <si>
    <t>Інша діяльність</t>
  </si>
  <si>
    <t>Інша діяльність у сфері житлово-комунального господарства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</si>
  <si>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Вадима Гурова, 3,  м. Кривий Ріг, Дніпропетровська обл.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</si>
  <si>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Свято-Миколаївська, 35,  м. Кривий Ріг, Дніпропетровська обл.</t>
  </si>
  <si>
    <t>7</t>
  </si>
  <si>
    <t>Будівництво інших об'єктів комунальної власності</t>
  </si>
  <si>
    <t>Нове будівництво та реконструкція інших об'єктів комунальної власності</t>
  </si>
  <si>
    <t>бюджет Криворізької міської територіальної громади,</t>
  </si>
  <si>
    <t>в т.ч. кредиторка 358,792</t>
  </si>
  <si>
    <t>державний бюджет</t>
  </si>
  <si>
    <t>Нове будівництво електричних мереж ліній електропередач 6кВ і 0,4кВ для приєднання головного корпусу Комунального некомерційного підприємства «Криворізька інфекційна лікарня №1» Криворізької міської ради за адресою: вул. Юрія Камінського, 5 (земельна ділянка 
КН 1211000000:02:289:0010),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</si>
  <si>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</si>
  <si>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>Реконструкція частини приміщень гінекологічного відділення під лікувальні відділення  КП «Криворізька міська лікарня №1» КМР за адресою: площа Визволення, 11, м. Кривий Ріг, Дніпропетров-
ська обл.</t>
  </si>
  <si>
    <t>Реконструкція частини приміщень пологового будинку  під лікувальні відділення КП «Криворізька міська лікарня №1» КМР за адресою: площа Визволення, 11, м. Кривий Ріг, Дніпропетров-
ська обл.</t>
  </si>
  <si>
    <t xml:space="preserve">Бюджет Криворізької міської територіальної громади </t>
  </si>
  <si>
    <t>Бюджет Криворізької міської територіальної громади, кредитні кошти та інші кошти незаборонені чинним законодавством</t>
  </si>
  <si>
    <t>30 817,099*</t>
  </si>
  <si>
    <t>92 800,000*</t>
  </si>
  <si>
    <t>Реконструкція частини приміщень харчового блоку під рентгенвідділення КП «Криворізька міська лікарня №1» КМР за адресою: площа Визволення, 11, м. Кривий Ріг, Дніпропетровська обл.**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</si>
  <si>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пл. Визволення перейменована на пл. Захисників України.     
</t>
  </si>
  <si>
    <t>Загальний обсяг фінансування, з них:</t>
  </si>
  <si>
    <t>33 818,800*</t>
  </si>
  <si>
    <t>26 281,500*</t>
  </si>
  <si>
    <t>352,332*</t>
  </si>
  <si>
    <t>248,594*</t>
  </si>
  <si>
    <t>34 171,132*</t>
  </si>
  <si>
    <t>26 530,094*</t>
  </si>
  <si>
    <t>117 335,297*</t>
  </si>
  <si>
    <t>27 235,297*</t>
  </si>
  <si>
    <t>Нове будівництво житлового будинку  (з інженерни-
ми мережами) під дитячий будинок сімейного типу за адресою: вул. Мотронівська, м. Кривий Ріг, Дніпропетровська обл. (приєднання до інженерних мереж)</t>
  </si>
  <si>
    <t>Додаток 2
до рішення міської ради</t>
  </si>
  <si>
    <t>28.02.2025 №3500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</si>
</sst>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_-* #,##0.00\ _г_р_н_._-;\-* #,##0.00\ _г_р_н_._-;_-* &quot;-&quot;??\ _г_р_н_._-;_-@_-"/>
    <numFmt numFmtId="166" formatCode="#,##0.0"/>
    <numFmt numFmtId="167" formatCode="0.000"/>
  </numFmts>
  <fonts count="3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4" fillId="2" borderId="6" xfId="0" applyNumberFormat="1" applyFont="1" applyFill="1" applyBorder="1" applyAlignment="1">
      <alignment horizontal="center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3" xfId="0" applyNumberFormat="1" applyFont="1" applyFill="1" applyBorder="1" applyAlignment="1">
      <alignment vertical="top" wrapText="1"/>
    </xf>
    <xf numFmtId="164" fontId="13" fillId="2" borderId="11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11" fillId="0" borderId="3" xfId="0" applyFont="1" applyBorder="1"/>
    <xf numFmtId="0" fontId="14" fillId="2" borderId="9" xfId="0" applyFont="1" applyFill="1" applyBorder="1" applyAlignment="1">
      <alignment horizontal="left" vertical="top" wrapText="1"/>
    </xf>
    <xf numFmtId="164" fontId="14" fillId="2" borderId="3" xfId="0" applyNumberFormat="1" applyFont="1" applyFill="1" applyBorder="1" applyAlignment="1">
      <alignment horizontal="center" vertical="top" wrapText="1"/>
    </xf>
    <xf numFmtId="49" fontId="14" fillId="2" borderId="2" xfId="0" applyNumberFormat="1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0" fontId="13" fillId="2" borderId="1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2" fontId="13" fillId="2" borderId="4" xfId="0" applyNumberFormat="1" applyFont="1" applyFill="1" applyBorder="1" applyAlignment="1">
      <alignment horizontal="center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16" fillId="2" borderId="15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14" fillId="2" borderId="6" xfId="0" applyNumberFormat="1" applyFont="1" applyFill="1" applyBorder="1" applyAlignment="1">
      <alignment horizontal="center" vertical="top" wrapText="1"/>
    </xf>
    <xf numFmtId="4" fontId="14" fillId="2" borderId="6" xfId="0" applyNumberFormat="1" applyFont="1" applyFill="1" applyBorder="1" applyAlignment="1">
      <alignment horizontal="center"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left" vertical="top" wrapText="1"/>
    </xf>
    <xf numFmtId="164" fontId="26" fillId="0" borderId="0" xfId="0" applyNumberFormat="1" applyFont="1"/>
    <xf numFmtId="0" fontId="27" fillId="0" borderId="0" xfId="0" applyFont="1"/>
    <xf numFmtId="164" fontId="13" fillId="2" borderId="0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164" fontId="28" fillId="0" borderId="0" xfId="0" applyNumberFormat="1" applyFont="1"/>
    <xf numFmtId="164" fontId="13" fillId="2" borderId="6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49" fontId="14" fillId="2" borderId="11" xfId="0" applyNumberFormat="1" applyFont="1" applyFill="1" applyBorder="1" applyAlignment="1">
      <alignment vertical="top" wrapText="1"/>
    </xf>
    <xf numFmtId="0" fontId="14" fillId="2" borderId="12" xfId="0" applyFont="1" applyFill="1" applyBorder="1" applyAlignment="1">
      <alignment vertical="top" wrapText="1"/>
    </xf>
    <xf numFmtId="164" fontId="14" fillId="2" borderId="10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left" vertical="top" wrapText="1"/>
    </xf>
    <xf numFmtId="0" fontId="0" fillId="0" borderId="15" xfId="0" applyBorder="1"/>
    <xf numFmtId="0" fontId="13" fillId="2" borderId="3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vertical="top" wrapText="1"/>
    </xf>
    <xf numFmtId="49" fontId="14" fillId="2" borderId="12" xfId="0" applyNumberFormat="1" applyFont="1" applyFill="1" applyBorder="1" applyAlignment="1">
      <alignment vertical="top" wrapText="1"/>
    </xf>
    <xf numFmtId="49" fontId="14" fillId="2" borderId="8" xfId="0" applyNumberFormat="1" applyFont="1" applyFill="1" applyBorder="1" applyAlignment="1">
      <alignment vertical="top" wrapText="1"/>
    </xf>
    <xf numFmtId="49" fontId="14" fillId="2" borderId="6" xfId="0" applyNumberFormat="1" applyFont="1" applyFill="1" applyBorder="1" applyAlignment="1">
      <alignment vertical="top" wrapText="1"/>
    </xf>
    <xf numFmtId="49" fontId="14" fillId="2" borderId="14" xfId="0" applyNumberFormat="1" applyFont="1" applyFill="1" applyBorder="1" applyAlignment="1">
      <alignment vertical="top" wrapText="1"/>
    </xf>
    <xf numFmtId="167" fontId="13" fillId="2" borderId="1" xfId="0" applyNumberFormat="1" applyFont="1" applyFill="1" applyBorder="1" applyAlignment="1">
      <alignment horizontal="center" vertical="top" wrapText="1"/>
    </xf>
    <xf numFmtId="164" fontId="27" fillId="0" borderId="0" xfId="0" applyNumberFormat="1" applyFont="1"/>
    <xf numFmtId="0" fontId="13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164" fontId="13" fillId="2" borderId="3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164" fontId="14" fillId="2" borderId="13" xfId="0" applyNumberFormat="1" applyFont="1" applyFill="1" applyBorder="1" applyAlignment="1">
      <alignment horizontal="center" vertical="top" wrapText="1"/>
    </xf>
    <xf numFmtId="0" fontId="0" fillId="0" borderId="11" xfId="0" applyBorder="1"/>
    <xf numFmtId="164" fontId="29" fillId="0" borderId="0" xfId="0" applyNumberFormat="1" applyFont="1"/>
    <xf numFmtId="164" fontId="13" fillId="2" borderId="2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164" fontId="14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vertical="top" wrapText="1"/>
    </xf>
    <xf numFmtId="0" fontId="16" fillId="2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0" fillId="0" borderId="14" xfId="0" applyBorder="1"/>
    <xf numFmtId="0" fontId="13" fillId="2" borderId="2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left" vertical="top" wrapText="1"/>
    </xf>
    <xf numFmtId="164" fontId="14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horizontal="left" vertical="top" wrapText="1"/>
    </xf>
    <xf numFmtId="49" fontId="14" fillId="2" borderId="5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3" fillId="2" borderId="4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11" fillId="0" borderId="4" xfId="0" applyFont="1" applyBorder="1"/>
    <xf numFmtId="0" fontId="14" fillId="2" borderId="1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30" fillId="0" borderId="0" xfId="0" applyFont="1"/>
    <xf numFmtId="164" fontId="31" fillId="0" borderId="0" xfId="0" applyNumberFormat="1" applyFont="1"/>
    <xf numFmtId="0" fontId="2" fillId="2" borderId="0" xfId="0" applyFont="1" applyFill="1" applyAlignment="1">
      <alignment wrapText="1"/>
    </xf>
    <xf numFmtId="0" fontId="30" fillId="0" borderId="0" xfId="0" applyNumberFormat="1" applyFont="1" applyAlignment="1">
      <alignment horizontal="center" wrapText="1"/>
    </xf>
    <xf numFmtId="164" fontId="28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6" fillId="2" borderId="0" xfId="0" applyFont="1" applyFill="1" applyAlignment="1">
      <alignment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1055;&#1056;&#1054;&#1043;&#1056;&#1040;&#1052;&#1040;\2024\&#1040;&#1082;&#1090;&#1091;&#1072;&#1083;&#1100;&#1085;&#1072;%20&#1074;&#1077;&#1088;&#1089;&#1110;&#1103;\2019-2027\&#1044;&#1086;&#1076;&#1072;&#1090;&#1086;&#1082;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C34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    </cell>
        </row>
        <row r="35">
          <cell r="C35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view="pageBreakPreview" topLeftCell="A44" zoomScaleNormal="100" zoomScaleSheetLayoutView="100" workbookViewId="0">
      <selection activeCell="I8" sqref="I8"/>
    </sheetView>
  </sheetViews>
  <sheetFormatPr defaultRowHeight="15" x14ac:dyDescent="0.25"/>
  <cols>
    <col min="1" max="1" width="3.5703125" customWidth="1"/>
    <col min="2" max="2" width="29.42578125" customWidth="1"/>
    <col min="3" max="3" width="49.71093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5.42578125" customWidth="1"/>
    <col min="9" max="9" width="13.85546875" customWidth="1"/>
    <col min="10" max="10" width="15.42578125" customWidth="1"/>
    <col min="12" max="12" width="30.5703125" customWidth="1"/>
    <col min="13" max="13" width="31.140625" customWidth="1"/>
    <col min="14" max="14" width="16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54" t="s">
        <v>14</v>
      </c>
      <c r="J1" s="154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customHeight="1" x14ac:dyDescent="0.25">
      <c r="A3" s="1"/>
      <c r="B3" s="1"/>
      <c r="C3" s="7"/>
      <c r="D3" s="7"/>
      <c r="E3" s="7"/>
      <c r="F3" s="7"/>
      <c r="G3" s="148"/>
      <c r="H3" s="182" t="s">
        <v>88</v>
      </c>
      <c r="I3" s="182"/>
      <c r="J3" s="182"/>
    </row>
    <row r="4" spans="1:10" ht="15.75" customHeight="1" x14ac:dyDescent="0.25">
      <c r="A4" s="1"/>
      <c r="B4" s="1"/>
      <c r="C4" s="7"/>
      <c r="D4" s="7"/>
      <c r="E4" s="7"/>
      <c r="F4" s="7"/>
      <c r="G4" s="148"/>
      <c r="H4" s="182"/>
      <c r="I4" s="182"/>
      <c r="J4" s="182"/>
    </row>
    <row r="5" spans="1:10" ht="3" customHeight="1" x14ac:dyDescent="0.25">
      <c r="A5" s="1"/>
      <c r="B5" s="1"/>
      <c r="C5" s="7"/>
      <c r="D5" s="7"/>
      <c r="E5" s="7"/>
      <c r="F5" s="7"/>
      <c r="G5" s="148"/>
      <c r="H5" s="182"/>
      <c r="I5" s="182"/>
      <c r="J5" s="182"/>
    </row>
    <row r="6" spans="1:10" ht="15.75" x14ac:dyDescent="0.25">
      <c r="A6" s="1"/>
      <c r="B6" s="1"/>
      <c r="C6" s="7"/>
      <c r="D6" s="7"/>
      <c r="E6" s="7"/>
      <c r="F6" s="7"/>
      <c r="G6" s="12"/>
      <c r="H6" s="183" t="s">
        <v>89</v>
      </c>
      <c r="I6" s="184"/>
      <c r="J6" s="12"/>
    </row>
    <row r="7" spans="1:10" ht="24.75" customHeight="1" x14ac:dyDescent="0.25">
      <c r="A7" s="1"/>
      <c r="B7" s="1"/>
      <c r="C7" s="7"/>
      <c r="D7" s="7"/>
      <c r="E7" s="7"/>
      <c r="F7" s="7"/>
      <c r="G7" s="10" t="s">
        <v>18</v>
      </c>
      <c r="H7" s="10"/>
      <c r="I7" s="11"/>
      <c r="J7" s="11"/>
    </row>
    <row r="8" spans="1:10" ht="71.25" customHeight="1" x14ac:dyDescent="0.5">
      <c r="A8" s="41"/>
      <c r="B8" s="41"/>
      <c r="C8" s="162" t="s">
        <v>20</v>
      </c>
      <c r="D8" s="162"/>
      <c r="E8" s="162"/>
      <c r="F8" s="162"/>
      <c r="G8" s="162"/>
      <c r="H8" s="162"/>
      <c r="I8" s="42"/>
      <c r="J8" s="43"/>
    </row>
    <row r="9" spans="1:10" ht="10.5" customHeight="1" x14ac:dyDescent="0.5">
      <c r="A9" s="41"/>
      <c r="B9" s="41"/>
      <c r="C9" s="44"/>
      <c r="D9" s="45"/>
      <c r="E9" s="45"/>
      <c r="F9" s="45"/>
      <c r="G9" s="45"/>
      <c r="H9" s="45"/>
      <c r="I9" s="46"/>
      <c r="J9" s="46"/>
    </row>
    <row r="10" spans="1:10" ht="24" customHeight="1" x14ac:dyDescent="0.25">
      <c r="A10" s="162" t="s">
        <v>0</v>
      </c>
      <c r="B10" s="162"/>
      <c r="C10" s="162"/>
      <c r="D10" s="162"/>
      <c r="E10" s="162"/>
      <c r="F10" s="162"/>
      <c r="G10" s="162"/>
      <c r="H10" s="162"/>
      <c r="I10" s="162"/>
      <c r="J10" s="162"/>
    </row>
    <row r="11" spans="1:10" ht="35.25" customHeight="1" x14ac:dyDescent="0.25">
      <c r="A11" s="162" t="s">
        <v>29</v>
      </c>
      <c r="B11" s="162"/>
      <c r="C11" s="162"/>
      <c r="D11" s="162"/>
      <c r="E11" s="162"/>
      <c r="F11" s="162"/>
      <c r="G11" s="162"/>
      <c r="H11" s="162"/>
      <c r="I11" s="162"/>
      <c r="J11" s="162"/>
    </row>
    <row r="12" spans="1:10" ht="10.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155" t="s">
        <v>11</v>
      </c>
      <c r="B13" s="155" t="s">
        <v>4</v>
      </c>
      <c r="C13" s="155" t="s">
        <v>8</v>
      </c>
      <c r="D13" s="155" t="s">
        <v>19</v>
      </c>
      <c r="E13" s="155" t="s">
        <v>5</v>
      </c>
      <c r="F13" s="155" t="s">
        <v>10</v>
      </c>
      <c r="G13" s="155" t="s">
        <v>15</v>
      </c>
      <c r="H13" s="159" t="s">
        <v>13</v>
      </c>
      <c r="I13" s="160"/>
      <c r="J13" s="161"/>
    </row>
    <row r="14" spans="1:10" ht="15" customHeight="1" x14ac:dyDescent="0.25">
      <c r="A14" s="163"/>
      <c r="B14" s="163"/>
      <c r="C14" s="181"/>
      <c r="D14" s="156"/>
      <c r="E14" s="156"/>
      <c r="F14" s="156"/>
      <c r="G14" s="156"/>
      <c r="H14" s="155" t="s">
        <v>22</v>
      </c>
      <c r="I14" s="155" t="s">
        <v>23</v>
      </c>
      <c r="J14" s="155" t="s">
        <v>24</v>
      </c>
    </row>
    <row r="15" spans="1:10" ht="48" customHeight="1" x14ac:dyDescent="0.25">
      <c r="A15" s="158"/>
      <c r="B15" s="180"/>
      <c r="C15" s="180"/>
      <c r="D15" s="157"/>
      <c r="E15" s="157"/>
      <c r="F15" s="157"/>
      <c r="G15" s="158"/>
      <c r="H15" s="157"/>
      <c r="I15" s="157"/>
      <c r="J15" s="157" t="s">
        <v>7</v>
      </c>
    </row>
    <row r="16" spans="1:10" ht="15" customHeight="1" x14ac:dyDescent="0.25">
      <c r="A16" s="13">
        <v>1</v>
      </c>
      <c r="B16" s="14">
        <v>2</v>
      </c>
      <c r="C16" s="14">
        <v>3</v>
      </c>
      <c r="D16" s="15">
        <v>4</v>
      </c>
      <c r="E16" s="15">
        <v>5</v>
      </c>
      <c r="F16" s="15">
        <v>6</v>
      </c>
      <c r="G16" s="13">
        <v>7</v>
      </c>
      <c r="H16" s="15">
        <v>8</v>
      </c>
      <c r="I16" s="15">
        <v>9</v>
      </c>
      <c r="J16" s="15">
        <v>10</v>
      </c>
    </row>
    <row r="17" spans="1:17" ht="82.5" customHeight="1" x14ac:dyDescent="0.25">
      <c r="A17" s="77">
        <v>1</v>
      </c>
      <c r="B17" s="52" t="s">
        <v>3</v>
      </c>
      <c r="C17" s="16" t="s">
        <v>33</v>
      </c>
      <c r="D17" s="55" t="s">
        <v>21</v>
      </c>
      <c r="E17" s="54" t="s">
        <v>53</v>
      </c>
      <c r="F17" s="29" t="s">
        <v>72</v>
      </c>
      <c r="G17" s="18">
        <f>H17+I17+J17</f>
        <v>14018.974</v>
      </c>
      <c r="H17" s="18">
        <f>H18+H19+H20</f>
        <v>14018.974</v>
      </c>
      <c r="I17" s="18">
        <f t="shared" ref="I17:J17" si="0">I18+I19+I20</f>
        <v>0</v>
      </c>
      <c r="J17" s="18">
        <f t="shared" si="0"/>
        <v>0</v>
      </c>
    </row>
    <row r="18" spans="1:17" ht="208.5" hidden="1" customHeight="1" x14ac:dyDescent="0.25">
      <c r="A18" s="88"/>
      <c r="B18" s="47"/>
      <c r="C18" s="28" t="s">
        <v>27</v>
      </c>
      <c r="D18" s="30"/>
      <c r="E18" s="34" t="s">
        <v>49</v>
      </c>
      <c r="F18" s="131"/>
      <c r="G18" s="56">
        <f t="shared" ref="G18:G20" si="1">H18+I18+J18</f>
        <v>10800</v>
      </c>
      <c r="H18" s="71">
        <v>10800</v>
      </c>
      <c r="I18" s="26">
        <v>0</v>
      </c>
      <c r="J18" s="19">
        <v>0</v>
      </c>
    </row>
    <row r="19" spans="1:17" ht="69" hidden="1" customHeight="1" x14ac:dyDescent="0.25">
      <c r="A19" s="88"/>
      <c r="B19" s="47"/>
      <c r="C19" s="28" t="s">
        <v>30</v>
      </c>
      <c r="D19" s="63"/>
      <c r="E19" s="30" t="s">
        <v>31</v>
      </c>
      <c r="F19" s="131"/>
      <c r="G19" s="76">
        <f t="shared" si="1"/>
        <v>2500</v>
      </c>
      <c r="H19" s="23">
        <v>2500</v>
      </c>
      <c r="I19" s="23">
        <v>0</v>
      </c>
      <c r="J19" s="23">
        <v>0</v>
      </c>
    </row>
    <row r="20" spans="1:17" ht="79.5" customHeight="1" x14ac:dyDescent="0.25">
      <c r="A20" s="96"/>
      <c r="B20" s="142"/>
      <c r="C20" s="116" t="s">
        <v>87</v>
      </c>
      <c r="D20" s="117"/>
      <c r="E20" s="36" t="s">
        <v>49</v>
      </c>
      <c r="F20" s="74"/>
      <c r="G20" s="21">
        <f t="shared" si="1"/>
        <v>718.97400000000005</v>
      </c>
      <c r="H20" s="84">
        <v>718.97400000000005</v>
      </c>
      <c r="I20" s="84">
        <v>0</v>
      </c>
      <c r="J20" s="84">
        <v>0</v>
      </c>
    </row>
    <row r="21" spans="1:17" ht="15.75" x14ac:dyDescent="0.25">
      <c r="A21" s="25"/>
      <c r="B21" s="167" t="s">
        <v>2</v>
      </c>
      <c r="C21" s="166"/>
      <c r="D21" s="141"/>
      <c r="E21" s="64"/>
      <c r="F21" s="73"/>
      <c r="G21" s="90">
        <f>H21+I21+J21</f>
        <v>14018.974</v>
      </c>
      <c r="H21" s="113">
        <f>H17</f>
        <v>14018.974</v>
      </c>
      <c r="I21" s="113">
        <f t="shared" ref="I21:J21" si="2">I17</f>
        <v>0</v>
      </c>
      <c r="J21" s="113">
        <f t="shared" si="2"/>
        <v>0</v>
      </c>
    </row>
    <row r="22" spans="1:17" ht="54" customHeight="1" x14ac:dyDescent="0.25">
      <c r="A22" s="77">
        <v>2</v>
      </c>
      <c r="B22" s="38" t="s">
        <v>9</v>
      </c>
      <c r="C22" s="129" t="s">
        <v>25</v>
      </c>
      <c r="D22" s="37" t="s">
        <v>21</v>
      </c>
      <c r="E22" s="37" t="s">
        <v>6</v>
      </c>
      <c r="F22" s="105" t="s">
        <v>12</v>
      </c>
      <c r="G22" s="18">
        <f>G37</f>
        <v>218.25200000000001</v>
      </c>
      <c r="H22" s="17">
        <f>H34+H35+H36</f>
        <v>218.25200000000001</v>
      </c>
      <c r="I22" s="17">
        <f>I34+I35+I36</f>
        <v>0</v>
      </c>
      <c r="J22" s="17">
        <f>J34+J35+J36</f>
        <v>0</v>
      </c>
    </row>
    <row r="23" spans="1:17" ht="73.5" hidden="1" customHeight="1" x14ac:dyDescent="0.25">
      <c r="A23" s="89"/>
      <c r="B23" s="22"/>
      <c r="C23" s="35" t="s">
        <v>52</v>
      </c>
      <c r="D23" s="36"/>
      <c r="E23" s="36"/>
      <c r="F23" s="51"/>
      <c r="G23" s="57" t="s">
        <v>54</v>
      </c>
      <c r="H23" s="67" t="s">
        <v>54</v>
      </c>
      <c r="I23" s="60">
        <v>0</v>
      </c>
      <c r="J23" s="60">
        <v>0</v>
      </c>
      <c r="Q23" s="8"/>
    </row>
    <row r="24" spans="1:17" ht="73.5" hidden="1" customHeight="1" x14ac:dyDescent="0.25">
      <c r="A24" s="81"/>
      <c r="B24" s="38"/>
      <c r="C24" s="33" t="s">
        <v>50</v>
      </c>
      <c r="D24" s="37"/>
      <c r="E24" s="105"/>
      <c r="F24" s="85"/>
      <c r="G24" s="58" t="s">
        <v>34</v>
      </c>
      <c r="H24" s="58" t="s">
        <v>34</v>
      </c>
      <c r="I24" s="60">
        <v>0</v>
      </c>
      <c r="J24" s="59">
        <v>0</v>
      </c>
      <c r="Q24" s="8"/>
    </row>
    <row r="25" spans="1:17" ht="75" hidden="1" customHeight="1" x14ac:dyDescent="0.25">
      <c r="A25" s="82"/>
      <c r="B25" s="20"/>
      <c r="C25" s="139" t="s">
        <v>47</v>
      </c>
      <c r="D25" s="34"/>
      <c r="E25" s="106"/>
      <c r="F25" s="86" t="s">
        <v>67</v>
      </c>
      <c r="G25" s="61" t="s">
        <v>74</v>
      </c>
      <c r="H25" s="61" t="s">
        <v>74</v>
      </c>
      <c r="I25" s="59">
        <v>0</v>
      </c>
      <c r="J25" s="59">
        <v>0</v>
      </c>
    </row>
    <row r="26" spans="1:17" ht="33.75" customHeight="1" x14ac:dyDescent="0.25">
      <c r="A26" s="82"/>
      <c r="B26" s="79"/>
      <c r="C26" s="175" t="s">
        <v>17</v>
      </c>
      <c r="D26" s="138"/>
      <c r="E26" s="79"/>
      <c r="F26" s="105" t="s">
        <v>78</v>
      </c>
      <c r="G26" s="58" t="s">
        <v>83</v>
      </c>
      <c r="H26" s="58" t="s">
        <v>83</v>
      </c>
      <c r="I26" s="140">
        <v>0</v>
      </c>
      <c r="J26" s="140">
        <v>0</v>
      </c>
    </row>
    <row r="27" spans="1:17" ht="47.25" customHeight="1" x14ac:dyDescent="0.25">
      <c r="A27" s="82"/>
      <c r="B27" s="79"/>
      <c r="C27" s="176"/>
      <c r="D27" s="138"/>
      <c r="E27" s="79"/>
      <c r="F27" s="137" t="s">
        <v>65</v>
      </c>
      <c r="G27" s="58" t="s">
        <v>81</v>
      </c>
      <c r="H27" s="58" t="s">
        <v>81</v>
      </c>
      <c r="I27" s="140">
        <v>0</v>
      </c>
      <c r="J27" s="140">
        <v>0</v>
      </c>
    </row>
    <row r="28" spans="1:17" ht="15.75" x14ac:dyDescent="0.25">
      <c r="A28" s="82"/>
      <c r="B28" s="79"/>
      <c r="C28" s="177"/>
      <c r="D28" s="138"/>
      <c r="E28" s="79"/>
      <c r="F28" s="137" t="s">
        <v>67</v>
      </c>
      <c r="G28" s="57" t="s">
        <v>79</v>
      </c>
      <c r="H28" s="57" t="s">
        <v>79</v>
      </c>
      <c r="I28" s="140">
        <v>0</v>
      </c>
      <c r="J28" s="140">
        <v>0</v>
      </c>
    </row>
    <row r="29" spans="1:17" ht="39.75" customHeight="1" x14ac:dyDescent="0.25">
      <c r="A29" s="82"/>
      <c r="B29" s="79"/>
      <c r="C29" s="175" t="s">
        <v>44</v>
      </c>
      <c r="D29" s="138"/>
      <c r="E29" s="79"/>
      <c r="F29" s="144" t="s">
        <v>78</v>
      </c>
      <c r="G29" s="58" t="s">
        <v>84</v>
      </c>
      <c r="H29" s="58" t="s">
        <v>84</v>
      </c>
      <c r="I29" s="140">
        <v>0</v>
      </c>
      <c r="J29" s="140">
        <v>0</v>
      </c>
    </row>
    <row r="30" spans="1:17" ht="47.25" x14ac:dyDescent="0.25">
      <c r="A30" s="82"/>
      <c r="B30" s="79"/>
      <c r="C30" s="176"/>
      <c r="D30" s="138"/>
      <c r="E30" s="79"/>
      <c r="F30" s="137" t="s">
        <v>65</v>
      </c>
      <c r="G30" s="61" t="s">
        <v>82</v>
      </c>
      <c r="H30" s="61" t="s">
        <v>82</v>
      </c>
      <c r="I30" s="140">
        <v>0</v>
      </c>
      <c r="J30" s="140">
        <v>0</v>
      </c>
    </row>
    <row r="31" spans="1:17" ht="20.25" customHeight="1" x14ac:dyDescent="0.25">
      <c r="A31" s="22"/>
      <c r="B31" s="103"/>
      <c r="C31" s="177"/>
      <c r="D31" s="145"/>
      <c r="E31" s="103"/>
      <c r="F31" s="145" t="s">
        <v>67</v>
      </c>
      <c r="G31" s="58" t="s">
        <v>80</v>
      </c>
      <c r="H31" s="61" t="s">
        <v>80</v>
      </c>
      <c r="I31" s="100">
        <v>0</v>
      </c>
      <c r="J31" s="100">
        <v>0</v>
      </c>
    </row>
    <row r="32" spans="1:17" ht="74.25" hidden="1" customHeight="1" x14ac:dyDescent="0.25">
      <c r="A32" s="82"/>
      <c r="B32" s="20"/>
      <c r="C32" s="112" t="s">
        <v>46</v>
      </c>
      <c r="D32" s="34"/>
      <c r="E32" s="79"/>
      <c r="F32" s="20"/>
      <c r="G32" s="57" t="s">
        <v>48</v>
      </c>
      <c r="H32" s="140">
        <v>0</v>
      </c>
      <c r="I32" s="57" t="s">
        <v>35</v>
      </c>
      <c r="J32" s="67" t="s">
        <v>36</v>
      </c>
    </row>
    <row r="33" spans="1:14" ht="72" hidden="1" customHeight="1" x14ac:dyDescent="0.25">
      <c r="A33" s="82"/>
      <c r="B33" s="20"/>
      <c r="C33" s="35" t="s">
        <v>45</v>
      </c>
      <c r="D33" s="34"/>
      <c r="E33" s="79"/>
      <c r="F33" s="20"/>
      <c r="G33" s="61" t="s">
        <v>48</v>
      </c>
      <c r="H33" s="100">
        <v>0</v>
      </c>
      <c r="I33" s="61" t="s">
        <v>35</v>
      </c>
      <c r="J33" s="72" t="s">
        <v>36</v>
      </c>
    </row>
    <row r="34" spans="1:14" ht="117" hidden="1" customHeight="1" x14ac:dyDescent="0.25">
      <c r="A34" s="82"/>
      <c r="B34" s="20"/>
      <c r="C34" s="83" t="str">
        <f>[1]Лист1!C34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</c>
      <c r="D34" s="34"/>
      <c r="E34" s="79"/>
      <c r="F34" s="20"/>
      <c r="G34" s="76">
        <f>H34+I34+J34</f>
        <v>64.191000000000003</v>
      </c>
      <c r="H34" s="23">
        <v>64.191000000000003</v>
      </c>
      <c r="I34" s="23">
        <v>0</v>
      </c>
      <c r="J34" s="23">
        <v>0</v>
      </c>
    </row>
    <row r="35" spans="1:14" ht="119.25" hidden="1" customHeight="1" x14ac:dyDescent="0.25">
      <c r="A35" s="82"/>
      <c r="B35" s="20"/>
      <c r="C35" s="35" t="str">
        <f>[1]Лист1!C35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</c>
      <c r="D35" s="34"/>
      <c r="E35" s="79"/>
      <c r="F35" s="20"/>
      <c r="G35" s="21">
        <f t="shared" ref="G35:G36" si="3">H35+I35+J35</f>
        <v>64.191000000000003</v>
      </c>
      <c r="H35" s="84">
        <v>64.191000000000003</v>
      </c>
      <c r="I35" s="84">
        <v>0</v>
      </c>
      <c r="J35" s="84">
        <v>0</v>
      </c>
    </row>
    <row r="36" spans="1:14" ht="126" hidden="1" customHeight="1" x14ac:dyDescent="0.25">
      <c r="A36" s="89"/>
      <c r="B36" s="103"/>
      <c r="C36" s="35" t="s">
        <v>55</v>
      </c>
      <c r="D36" s="36"/>
      <c r="E36" s="78"/>
      <c r="F36" s="103"/>
      <c r="G36" s="76">
        <f t="shared" si="3"/>
        <v>89.87</v>
      </c>
      <c r="H36" s="23">
        <v>89.87</v>
      </c>
      <c r="I36" s="23">
        <v>0</v>
      </c>
      <c r="J36" s="23">
        <v>0</v>
      </c>
    </row>
    <row r="37" spans="1:14" ht="4.5" hidden="1" customHeight="1" x14ac:dyDescent="0.25">
      <c r="A37" s="82"/>
      <c r="B37" s="167" t="s">
        <v>2</v>
      </c>
      <c r="C37" s="166"/>
      <c r="D37" s="64"/>
      <c r="E37" s="30"/>
      <c r="F37" s="131"/>
      <c r="G37" s="90">
        <f>H37+I37+J37</f>
        <v>218.25200000000001</v>
      </c>
      <c r="H37" s="113">
        <f>H22</f>
        <v>218.25200000000001</v>
      </c>
      <c r="I37" s="113">
        <f>I22</f>
        <v>0</v>
      </c>
      <c r="J37" s="113">
        <f>J22</f>
        <v>0</v>
      </c>
    </row>
    <row r="38" spans="1:14" ht="58.5" customHeight="1" x14ac:dyDescent="0.25">
      <c r="A38" s="77">
        <v>3</v>
      </c>
      <c r="B38" s="38" t="s">
        <v>26</v>
      </c>
      <c r="C38" s="129" t="s">
        <v>39</v>
      </c>
      <c r="D38" s="37" t="s">
        <v>21</v>
      </c>
      <c r="E38" s="37" t="s">
        <v>6</v>
      </c>
      <c r="F38" s="178" t="s">
        <v>73</v>
      </c>
      <c r="G38" s="18">
        <f>H38+I38+J38</f>
        <v>151817.764</v>
      </c>
      <c r="H38" s="18">
        <f>H39+H40+H41+H42</f>
        <v>151817.764</v>
      </c>
      <c r="I38" s="18">
        <f>I39+I40+I41+I42</f>
        <v>0</v>
      </c>
      <c r="J38" s="18">
        <f>J39+J40+J41+J42</f>
        <v>0</v>
      </c>
    </row>
    <row r="39" spans="1:14" ht="80.25" customHeight="1" x14ac:dyDescent="0.25">
      <c r="A39" s="79"/>
      <c r="B39" s="24"/>
      <c r="C39" s="139" t="s">
        <v>76</v>
      </c>
      <c r="D39" s="36"/>
      <c r="E39" s="36"/>
      <c r="F39" s="179"/>
      <c r="G39" s="56">
        <f>H39+I39+J39</f>
        <v>17981.294000000002</v>
      </c>
      <c r="H39" s="110">
        <v>17981.294000000002</v>
      </c>
      <c r="I39" s="110">
        <v>0</v>
      </c>
      <c r="J39" s="56">
        <v>0</v>
      </c>
      <c r="L39" s="149"/>
      <c r="M39" s="146"/>
    </row>
    <row r="40" spans="1:14" ht="86.25" hidden="1" customHeight="1" x14ac:dyDescent="0.25">
      <c r="A40" s="79"/>
      <c r="B40" s="24"/>
      <c r="C40" s="111" t="s">
        <v>71</v>
      </c>
      <c r="D40" s="34"/>
      <c r="E40" s="34"/>
      <c r="F40" s="106"/>
      <c r="G40" s="56">
        <f t="shared" ref="G40:G41" si="4">H40+I40+J40</f>
        <v>80000</v>
      </c>
      <c r="H40" s="110">
        <v>80000</v>
      </c>
      <c r="I40" s="110">
        <v>0</v>
      </c>
      <c r="J40" s="56">
        <v>0</v>
      </c>
      <c r="L40" s="149"/>
      <c r="M40" s="146"/>
    </row>
    <row r="41" spans="1:14" ht="83.25" hidden="1" customHeight="1" x14ac:dyDescent="0.25">
      <c r="A41" s="79"/>
      <c r="B41" s="24"/>
      <c r="C41" s="111" t="s">
        <v>70</v>
      </c>
      <c r="D41" s="34"/>
      <c r="E41" s="34"/>
      <c r="F41" s="51"/>
      <c r="G41" s="76">
        <f t="shared" si="4"/>
        <v>40000</v>
      </c>
      <c r="H41" s="23">
        <v>40000</v>
      </c>
      <c r="I41" s="23">
        <v>0</v>
      </c>
      <c r="J41" s="23">
        <v>0</v>
      </c>
      <c r="L41" s="149"/>
      <c r="M41" s="146"/>
    </row>
    <row r="42" spans="1:14" ht="128.25" hidden="1" customHeight="1" x14ac:dyDescent="0.25">
      <c r="A42" s="79"/>
      <c r="B42" s="24"/>
      <c r="C42" s="35" t="s">
        <v>68</v>
      </c>
      <c r="D42" s="36"/>
      <c r="E42" s="51"/>
      <c r="F42" s="132" t="s">
        <v>12</v>
      </c>
      <c r="G42" s="76">
        <f>H42+I42+J42</f>
        <v>13836.47</v>
      </c>
      <c r="H42" s="76">
        <v>13836.47</v>
      </c>
      <c r="I42" s="76">
        <v>0</v>
      </c>
      <c r="J42" s="76">
        <v>0</v>
      </c>
      <c r="L42" s="149"/>
      <c r="M42" s="146"/>
    </row>
    <row r="43" spans="1:14" ht="49.5" hidden="1" customHeight="1" x14ac:dyDescent="0.25">
      <c r="A43" s="108"/>
      <c r="B43" s="24"/>
      <c r="C43" s="48" t="s">
        <v>37</v>
      </c>
      <c r="D43" s="102" t="s">
        <v>21</v>
      </c>
      <c r="E43" s="102" t="s">
        <v>6</v>
      </c>
      <c r="F43" s="51" t="s">
        <v>12</v>
      </c>
      <c r="G43" s="113">
        <f>H43+I43+J43</f>
        <v>184900</v>
      </c>
      <c r="H43" s="49">
        <f>55000+65900</f>
        <v>120900</v>
      </c>
      <c r="I43" s="49">
        <f>17000+30000+17000</f>
        <v>64000</v>
      </c>
      <c r="J43" s="49">
        <v>0</v>
      </c>
      <c r="L43" s="149"/>
      <c r="M43" s="146"/>
    </row>
    <row r="44" spans="1:14" ht="48.75" customHeight="1" x14ac:dyDescent="0.25">
      <c r="A44" s="79"/>
      <c r="B44" s="22"/>
      <c r="C44" s="80" t="s">
        <v>38</v>
      </c>
      <c r="D44" s="86" t="s">
        <v>21</v>
      </c>
      <c r="E44" s="87" t="s">
        <v>6</v>
      </c>
      <c r="F44" s="32" t="s">
        <v>12</v>
      </c>
      <c r="G44" s="65" t="s">
        <v>85</v>
      </c>
      <c r="H44" s="65" t="s">
        <v>86</v>
      </c>
      <c r="I44" s="66" t="s">
        <v>75</v>
      </c>
      <c r="J44" s="65" t="s">
        <v>56</v>
      </c>
      <c r="L44" s="149"/>
      <c r="M44" s="146"/>
    </row>
    <row r="45" spans="1:14" ht="17.25" customHeight="1" x14ac:dyDescent="0.25">
      <c r="A45" s="143"/>
      <c r="B45" s="166" t="s">
        <v>2</v>
      </c>
      <c r="C45" s="165"/>
      <c r="D45" s="130"/>
      <c r="E45" s="135"/>
      <c r="F45" s="136"/>
      <c r="G45" s="17">
        <f>H45+I45+J45</f>
        <v>336717.76399999997</v>
      </c>
      <c r="H45" s="18">
        <f>H38+H43</f>
        <v>272717.76399999997</v>
      </c>
      <c r="I45" s="18">
        <f>I38+I43</f>
        <v>64000</v>
      </c>
      <c r="J45" s="18">
        <f>J38+J43</f>
        <v>0</v>
      </c>
      <c r="L45" s="149"/>
      <c r="M45" s="146"/>
    </row>
    <row r="46" spans="1:14" ht="63" x14ac:dyDescent="0.35">
      <c r="A46" s="79">
        <v>4</v>
      </c>
      <c r="B46" s="81" t="s">
        <v>28</v>
      </c>
      <c r="C46" s="77" t="s">
        <v>41</v>
      </c>
      <c r="D46" s="54" t="s">
        <v>21</v>
      </c>
      <c r="E46" s="54" t="s">
        <v>6</v>
      </c>
      <c r="F46" s="29" t="s">
        <v>12</v>
      </c>
      <c r="G46" s="107">
        <f>H46+I46+J46</f>
        <v>29608.394</v>
      </c>
      <c r="H46" s="128">
        <f>11000+2000+7000+11000+9608.394-11000</f>
        <v>29608.394</v>
      </c>
      <c r="I46" s="128">
        <v>0</v>
      </c>
      <c r="J46" s="128">
        <v>0</v>
      </c>
      <c r="L46" s="146"/>
      <c r="M46" s="147"/>
    </row>
    <row r="47" spans="1:14" ht="21" x14ac:dyDescent="0.35">
      <c r="A47" s="127"/>
      <c r="B47" s="126"/>
      <c r="C47" s="129"/>
      <c r="D47" s="130"/>
      <c r="E47" s="130"/>
      <c r="F47" s="31"/>
      <c r="G47" s="17">
        <f>H47+I47+J47</f>
        <v>29608.394</v>
      </c>
      <c r="H47" s="17">
        <f>H46</f>
        <v>29608.394</v>
      </c>
      <c r="I47" s="17">
        <f t="shared" ref="I47:J47" si="5">I46</f>
        <v>0</v>
      </c>
      <c r="J47" s="17">
        <f t="shared" si="5"/>
        <v>0</v>
      </c>
      <c r="M47" s="69"/>
    </row>
    <row r="48" spans="1:14" ht="53.25" hidden="1" customHeight="1" x14ac:dyDescent="0.25">
      <c r="A48" s="53" t="s">
        <v>40</v>
      </c>
      <c r="B48" s="53" t="s">
        <v>1</v>
      </c>
      <c r="C48" s="133" t="s">
        <v>42</v>
      </c>
      <c r="D48" s="134" t="s">
        <v>21</v>
      </c>
      <c r="E48" s="68" t="s">
        <v>6</v>
      </c>
      <c r="F48" s="32" t="s">
        <v>12</v>
      </c>
      <c r="G48" s="18">
        <f>H48+I48+J48</f>
        <v>434.85</v>
      </c>
      <c r="H48" s="17">
        <f>136.85+100</f>
        <v>236.85</v>
      </c>
      <c r="I48" s="17">
        <v>99</v>
      </c>
      <c r="J48" s="17">
        <v>99</v>
      </c>
      <c r="M48" s="8"/>
      <c r="N48" s="8"/>
    </row>
    <row r="49" spans="1:14" ht="80.25" hidden="1" customHeight="1" x14ac:dyDescent="0.25">
      <c r="A49" s="27"/>
      <c r="B49" s="27"/>
      <c r="C49" s="27" t="s">
        <v>43</v>
      </c>
      <c r="D49" s="74" t="s">
        <v>21</v>
      </c>
      <c r="E49" s="51" t="s">
        <v>69</v>
      </c>
      <c r="F49" s="51" t="s">
        <v>12</v>
      </c>
      <c r="G49" s="90">
        <f t="shared" ref="G49" si="6">H49+I49+J49</f>
        <v>163.5</v>
      </c>
      <c r="H49" s="113">
        <v>54.5</v>
      </c>
      <c r="I49" s="113">
        <v>54.5</v>
      </c>
      <c r="J49" s="113">
        <v>54.5</v>
      </c>
      <c r="N49" s="8"/>
    </row>
    <row r="50" spans="1:14" ht="15.75" hidden="1" customHeight="1" x14ac:dyDescent="0.25">
      <c r="A50" s="50"/>
      <c r="B50" s="164" t="s">
        <v>2</v>
      </c>
      <c r="C50" s="165"/>
      <c r="D50" s="62"/>
      <c r="E50" s="93"/>
      <c r="F50" s="92"/>
      <c r="G50" s="18">
        <f>H50+I50+J50</f>
        <v>598.35</v>
      </c>
      <c r="H50" s="17">
        <f>H48+H49</f>
        <v>291.35000000000002</v>
      </c>
      <c r="I50" s="17">
        <f>I48+I49</f>
        <v>153.5</v>
      </c>
      <c r="J50" s="17">
        <f>J48+J49</f>
        <v>153.5</v>
      </c>
      <c r="L50" s="70"/>
    </row>
    <row r="51" spans="1:14" ht="49.5" hidden="1" customHeight="1" x14ac:dyDescent="0.25">
      <c r="A51" s="39" t="s">
        <v>57</v>
      </c>
      <c r="B51" s="50" t="s">
        <v>58</v>
      </c>
      <c r="C51" s="115" t="s">
        <v>59</v>
      </c>
      <c r="D51" s="54" t="s">
        <v>21</v>
      </c>
      <c r="E51" s="121" t="s">
        <v>6</v>
      </c>
      <c r="F51" s="119" t="s">
        <v>12</v>
      </c>
      <c r="G51" s="18">
        <f>H51+I51+J51</f>
        <v>365</v>
      </c>
      <c r="H51" s="17">
        <f>H52+H53</f>
        <v>365</v>
      </c>
      <c r="I51" s="17">
        <f t="shared" ref="I51:J51" si="7">I52+I53</f>
        <v>0</v>
      </c>
      <c r="J51" s="17">
        <f t="shared" si="7"/>
        <v>0</v>
      </c>
      <c r="L51" s="70"/>
    </row>
    <row r="52" spans="1:14" ht="102" hidden="1" customHeight="1" x14ac:dyDescent="0.25">
      <c r="A52" s="88"/>
      <c r="B52" s="91"/>
      <c r="C52" s="112" t="s">
        <v>60</v>
      </c>
      <c r="D52" s="30"/>
      <c r="E52" s="95"/>
      <c r="F52" s="94"/>
      <c r="G52" s="76">
        <f t="shared" ref="G52:G53" si="8">H52+I52+J52</f>
        <v>165</v>
      </c>
      <c r="H52" s="23">
        <v>165</v>
      </c>
      <c r="I52" s="23">
        <v>0</v>
      </c>
      <c r="J52" s="23">
        <v>0</v>
      </c>
      <c r="L52" s="70"/>
    </row>
    <row r="53" spans="1:14" ht="99" hidden="1" customHeight="1" x14ac:dyDescent="0.25">
      <c r="A53" s="96"/>
      <c r="B53" s="114"/>
      <c r="C53" s="35" t="s">
        <v>61</v>
      </c>
      <c r="D53" s="117"/>
      <c r="E53" s="122"/>
      <c r="F53" s="120"/>
      <c r="G53" s="76">
        <f t="shared" si="8"/>
        <v>200</v>
      </c>
      <c r="H53" s="23">
        <v>200</v>
      </c>
      <c r="I53" s="23">
        <v>0</v>
      </c>
      <c r="J53" s="23">
        <v>0</v>
      </c>
      <c r="L53" s="101"/>
      <c r="M53" s="8"/>
    </row>
    <row r="54" spans="1:14" ht="15.75" hidden="1" customHeight="1" x14ac:dyDescent="0.25">
      <c r="A54" s="96"/>
      <c r="B54" s="174" t="s">
        <v>2</v>
      </c>
      <c r="C54" s="165"/>
      <c r="D54" s="116"/>
      <c r="E54" s="118"/>
      <c r="F54" s="123"/>
      <c r="G54" s="18">
        <f>G51</f>
        <v>365</v>
      </c>
      <c r="H54" s="18">
        <f t="shared" ref="H54:J54" si="9">H51</f>
        <v>365</v>
      </c>
      <c r="I54" s="18">
        <f t="shared" si="9"/>
        <v>0</v>
      </c>
      <c r="J54" s="18">
        <f t="shared" si="9"/>
        <v>0</v>
      </c>
      <c r="L54" s="70"/>
      <c r="M54" s="8"/>
    </row>
    <row r="55" spans="1:14" ht="55.5" hidden="1" customHeight="1" x14ac:dyDescent="0.35">
      <c r="A55" s="88" t="s">
        <v>62</v>
      </c>
      <c r="B55" s="25" t="s">
        <v>63</v>
      </c>
      <c r="C55" s="124" t="s">
        <v>64</v>
      </c>
      <c r="D55" s="125" t="s">
        <v>21</v>
      </c>
      <c r="E55" s="104" t="s">
        <v>6</v>
      </c>
      <c r="F55" s="85" t="s">
        <v>12</v>
      </c>
      <c r="G55" s="90">
        <f>H55+I55+J55</f>
        <v>54.15</v>
      </c>
      <c r="H55" s="90">
        <v>54.15</v>
      </c>
      <c r="I55" s="90">
        <v>0</v>
      </c>
      <c r="J55" s="90">
        <v>0</v>
      </c>
      <c r="L55" s="109">
        <f>218.24928+3000+365+9608.3932+54.14947+100+1300+13836.47</f>
        <v>28482.26195</v>
      </c>
      <c r="M55" t="s">
        <v>66</v>
      </c>
    </row>
    <row r="56" spans="1:14" ht="15.75" hidden="1" customHeight="1" x14ac:dyDescent="0.25">
      <c r="A56" s="53"/>
      <c r="B56" s="173" t="s">
        <v>2</v>
      </c>
      <c r="C56" s="166"/>
      <c r="D56" s="99"/>
      <c r="E56" s="97"/>
      <c r="F56" s="98"/>
      <c r="G56" s="90">
        <f>G55</f>
        <v>54.15</v>
      </c>
      <c r="H56" s="90">
        <f t="shared" ref="H56:J56" si="10">H55</f>
        <v>54.15</v>
      </c>
      <c r="I56" s="90">
        <f t="shared" si="10"/>
        <v>0</v>
      </c>
      <c r="J56" s="90">
        <f t="shared" si="10"/>
        <v>0</v>
      </c>
      <c r="L56" s="70"/>
    </row>
    <row r="57" spans="1:14" ht="21" customHeight="1" x14ac:dyDescent="0.25">
      <c r="A57" s="50"/>
      <c r="B57" s="152" t="s">
        <v>16</v>
      </c>
      <c r="C57" s="152"/>
      <c r="D57" s="152"/>
      <c r="E57" s="152"/>
      <c r="F57" s="153"/>
      <c r="G57" s="40">
        <f>H57+I57+J57</f>
        <v>381580.88399999996</v>
      </c>
      <c r="H57" s="40">
        <f>H21+H37+H45+H47+H50+H54+H56</f>
        <v>317273.88399999996</v>
      </c>
      <c r="I57" s="40">
        <f>I21+I37+I45+I47+I50+I54+I56</f>
        <v>64153.5</v>
      </c>
      <c r="J57" s="40">
        <f>J21+J37+J45+J47+J50+J54+J56</f>
        <v>153.5</v>
      </c>
      <c r="L57" s="75"/>
      <c r="M57" s="150"/>
      <c r="N57" s="150"/>
    </row>
    <row r="58" spans="1:14" ht="17.25" customHeight="1" x14ac:dyDescent="0.25">
      <c r="A58" s="27"/>
      <c r="B58" s="169" t="s">
        <v>65</v>
      </c>
      <c r="C58" s="170"/>
      <c r="D58" s="170"/>
      <c r="E58" s="170"/>
      <c r="F58" s="171"/>
      <c r="G58" s="21">
        <f>H58+I58+J58</f>
        <v>381580.88399999996</v>
      </c>
      <c r="H58" s="23">
        <f>H21+H37+H45+H47+H50+H54+H56</f>
        <v>317273.88399999996</v>
      </c>
      <c r="I58" s="23">
        <f>I21+I37+I45+I47+I50+I54+I56</f>
        <v>64153.5</v>
      </c>
      <c r="J58" s="23">
        <f>J21+J37+J45+J47+J50+J54+J56</f>
        <v>153.5</v>
      </c>
      <c r="L58" s="8"/>
    </row>
    <row r="59" spans="1:14" ht="33.75" customHeight="1" x14ac:dyDescent="0.25">
      <c r="A59" s="172" t="s">
        <v>51</v>
      </c>
      <c r="B59" s="172"/>
      <c r="C59" s="172"/>
      <c r="D59" s="172"/>
      <c r="E59" s="172"/>
      <c r="F59" s="172"/>
      <c r="G59" s="172"/>
      <c r="H59" s="172"/>
      <c r="I59" s="172"/>
      <c r="J59" s="172"/>
      <c r="L59" s="70"/>
    </row>
    <row r="60" spans="1:14" ht="37.5" customHeight="1" x14ac:dyDescent="0.25">
      <c r="A60" s="172" t="s">
        <v>77</v>
      </c>
      <c r="B60" s="172"/>
      <c r="C60" s="172"/>
      <c r="D60" s="172"/>
      <c r="E60" s="172"/>
      <c r="F60" s="172"/>
      <c r="G60" s="172"/>
      <c r="H60" s="172"/>
      <c r="I60" s="172"/>
      <c r="J60" s="172"/>
      <c r="L60" s="70"/>
    </row>
    <row r="61" spans="1:14" ht="111.75" customHeight="1" x14ac:dyDescent="0.35">
      <c r="A61" s="9"/>
      <c r="B61" s="151" t="s">
        <v>32</v>
      </c>
      <c r="C61" s="151"/>
      <c r="D61" s="151"/>
      <c r="E61" s="151"/>
      <c r="F61" s="151"/>
      <c r="G61" s="151"/>
      <c r="H61" s="9"/>
      <c r="I61" s="9"/>
      <c r="J61" s="9"/>
      <c r="K61" s="9"/>
    </row>
    <row r="62" spans="1:14" ht="21" customHeight="1" x14ac:dyDescent="0.25"/>
    <row r="63" spans="1:14" ht="23.25" customHeight="1" x14ac:dyDescent="0.35">
      <c r="A63" s="168"/>
      <c r="B63" s="168"/>
      <c r="C63" s="168"/>
      <c r="D63" s="168"/>
      <c r="E63" s="168"/>
      <c r="F63" s="168"/>
      <c r="G63" s="168"/>
      <c r="H63" s="168"/>
      <c r="I63" s="168"/>
      <c r="J63" s="168"/>
    </row>
  </sheetData>
  <mergeCells count="34">
    <mergeCell ref="E13:E15"/>
    <mergeCell ref="B13:B15"/>
    <mergeCell ref="C13:C15"/>
    <mergeCell ref="B37:C37"/>
    <mergeCell ref="H3:J5"/>
    <mergeCell ref="H6:I6"/>
    <mergeCell ref="B50:C50"/>
    <mergeCell ref="B45:C45"/>
    <mergeCell ref="B21:C21"/>
    <mergeCell ref="A63:J63"/>
    <mergeCell ref="B58:F58"/>
    <mergeCell ref="A59:J59"/>
    <mergeCell ref="A60:J60"/>
    <mergeCell ref="B56:C56"/>
    <mergeCell ref="B54:C54"/>
    <mergeCell ref="C26:C28"/>
    <mergeCell ref="C29:C31"/>
    <mergeCell ref="F38:F39"/>
    <mergeCell ref="L39:L45"/>
    <mergeCell ref="M57:N57"/>
    <mergeCell ref="B61:G61"/>
    <mergeCell ref="B57:F57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</mergeCells>
  <pageMargins left="0.9055118110236221" right="0.31496062992125984" top="0.82677165354330717" bottom="0.74803149606299213" header="0.31496062992125984" footer="0.31496062992125984"/>
  <pageSetup paperSize="9" scale="60" fitToHeight="0" orientation="landscape" r:id="rId1"/>
  <headerFooter differentFirst="1">
    <oddHeader>&amp;C&amp;P&amp;R&amp;"Times New Roman,курсив"&amp;18Продовження додатка 2</oddHeader>
  </headerFooter>
  <rowBreaks count="1" manualBreakCount="1"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2025-03-03T12:59:12Z</dcterms:modified>
</cp:coreProperties>
</file>