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65"/>
  </bookViews>
  <sheets>
    <sheet name="Лист1" sheetId="3" r:id="rId1"/>
  </sheets>
  <definedNames>
    <definedName name="_xlnm.Print_Titles" localSheetId="0">Лист1!$13:$13</definedName>
    <definedName name="_xlnm.Print_Area" localSheetId="0">Лист1!$A$1:$H$64</definedName>
  </definedNames>
  <calcPr calcId="162913"/>
</workbook>
</file>

<file path=xl/calcChain.xml><?xml version="1.0" encoding="utf-8"?>
<calcChain xmlns="http://schemas.openxmlformats.org/spreadsheetml/2006/main">
  <c r="G43" i="3" l="1"/>
  <c r="H43" i="3"/>
  <c r="G41" i="3"/>
  <c r="H41" i="3"/>
  <c r="H20" i="3"/>
  <c r="G20" i="3"/>
  <c r="H46" i="3" l="1"/>
  <c r="H40" i="3"/>
  <c r="H60" i="3"/>
  <c r="H57" i="3"/>
  <c r="H51" i="3" l="1"/>
  <c r="H55" i="3" s="1"/>
  <c r="H47" i="3"/>
  <c r="H50" i="3" s="1"/>
  <c r="H42" i="3"/>
  <c r="G40" i="3"/>
  <c r="H35" i="3"/>
  <c r="H15" i="3" l="1"/>
  <c r="H14" i="3" l="1"/>
  <c r="H19" i="3" s="1"/>
  <c r="H56" i="3" l="1"/>
  <c r="H58" i="3"/>
  <c r="E37" i="3" l="1"/>
  <c r="G47" i="3" l="1"/>
  <c r="G42" i="3" l="1"/>
  <c r="G51" i="3" l="1"/>
  <c r="G57" i="3" l="1"/>
  <c r="G46" i="3" l="1"/>
  <c r="G55" i="3" l="1"/>
  <c r="G50" i="3" l="1"/>
  <c r="G15" i="3" l="1"/>
  <c r="G14" i="3" l="1"/>
  <c r="G19" i="3" s="1"/>
  <c r="G60" i="3" l="1"/>
  <c r="G35" i="3" l="1"/>
  <c r="G58" i="3" s="1"/>
  <c r="G56" i="3" l="1"/>
</calcChain>
</file>

<file path=xl/sharedStrings.xml><?xml version="1.0" encoding="utf-8"?>
<sst xmlns="http://schemas.openxmlformats.org/spreadsheetml/2006/main" count="144" uniqueCount="103">
  <si>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</si>
  <si>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</si>
  <si>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</si>
  <si>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</si>
  <si>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</si>
  <si>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</si>
  <si>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Перелік заходів Програми</t>
  </si>
  <si>
    <t>Об'єкти будівництва медичних установ і закладів</t>
  </si>
  <si>
    <t>Джерела фінансування</t>
  </si>
  <si>
    <t>державний бюджет</t>
  </si>
  <si>
    <t xml:space="preserve">у тому числі: </t>
  </si>
  <si>
    <t>№ п/п</t>
  </si>
  <si>
    <t>бюджет Криворізької міської територіальної громади,</t>
  </si>
  <si>
    <t>Бюджет Криворізької міської територіальної громади</t>
  </si>
  <si>
    <t>3.2. Капітальний ремонт лікувальних закладів</t>
  </si>
  <si>
    <t>Загальний обсяг фінансування заходу з них за виконавцем:</t>
  </si>
  <si>
    <t>*</t>
  </si>
  <si>
    <t>7</t>
  </si>
  <si>
    <t>Інша діяльність</t>
  </si>
  <si>
    <t>Разом за Програмою, з них: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</si>
  <si>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</si>
  <si>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</si>
  <si>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</si>
  <si>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</si>
  <si>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</si>
  <si>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</si>
  <si>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</si>
  <si>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</si>
  <si>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</si>
  <si>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</si>
  <si>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</si>
  <si>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</si>
  <si>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</si>
  <si>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</si>
  <si>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</si>
  <si>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</si>
  <si>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Об'єкти будівництва закладів освіти</t>
  </si>
  <si>
    <t>Інші кошти (кошти Кредитної установи для відбудови KfW)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</si>
  <si>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</si>
  <si>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</si>
  <si>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</si>
  <si>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</si>
  <si>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</si>
  <si>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</si>
  <si>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</si>
  <si>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</si>
  <si>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</si>
  <si>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</si>
  <si>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№14 Криворізької міської ради за адресою: вул. Олексія Різничен-
ка, 80а, м. Кривий Ріг, Дніпропетровська обл.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</si>
  <si>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обл.*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</si>
  <si>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№42 Криворізької міської ради за адресою: вул. Космонавтів, 42, 
м. Кривий Ріг, Дніпропетровська обл.</t>
  </si>
  <si>
    <t>Комунальне підприємство «Інститут розвитку міста Кривого Рогу» Криворізької міської ради</t>
  </si>
  <si>
    <t>Нове будівництво протирадіаційного укриття на території Криворізької гімназії №91 Криворізької міської ради за адресою: вул. Генерала Радієвсько-го, 48, м. Кривий Ріг, Дніпропетровська обл.</t>
  </si>
  <si>
    <t>Нове будівництво протирадіаційного укриття на території Криворізької гімназії №90 Криворізької міської ради за адресою: вул. Романа Рибалка, 1А, м. Кривий Ріг, Дніпропетровська обл.</t>
  </si>
  <si>
    <t xml:space="preserve">Бюджет Криворізької міської територіальної громади та інші кошти.
Загальний обсяг фінансування заходу з них:
</t>
  </si>
  <si>
    <t>Додаток</t>
  </si>
  <si>
    <t xml:space="preserve">році Програми капітального </t>
  </si>
  <si>
    <t>будівництва об'єктів інфра-</t>
  </si>
  <si>
    <t>структури м.Кривого Рогу на</t>
  </si>
  <si>
    <t>2019—2027 роки</t>
  </si>
  <si>
    <t>до звіту з виконання у 2024</t>
  </si>
  <si>
    <t>4</t>
  </si>
  <si>
    <t>5</t>
  </si>
  <si>
    <t>Обсяг використаних коштів у 2024 році за Програмою капітального 
будівництва об'єктів інфраструктури м. Кривого Рогу на 2019—2027 роки</t>
  </si>
  <si>
    <t xml:space="preserve">Нове будівництво зовнішніх інженерних мереж індустріального парку «Кривбас» на вул. Фабричній у м. Кривому Розі Дніпропетровської обл.
</t>
  </si>
  <si>
    <t xml:space="preserve">                                   ________________________________    </t>
  </si>
  <si>
    <t>68 651 950,0**</t>
  </si>
  <si>
    <t>13 390 050,0**</t>
  </si>
  <si>
    <t>55 261 900,0**</t>
  </si>
  <si>
    <t>64 488 048,0**</t>
  </si>
  <si>
    <t>19 890 195,0**</t>
  </si>
  <si>
    <t>44 597 853,0**</t>
  </si>
  <si>
    <t>58 990 666,0**</t>
  </si>
  <si>
    <t>18 027 020,0**</t>
  </si>
  <si>
    <t>40 963 646,0**</t>
  </si>
  <si>
    <t>200 000,0**</t>
  </si>
  <si>
    <t xml:space="preserve">   **   Звіт про виконання цих заходів здійснено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</si>
  <si>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Касові видатки, грн</t>
  </si>
  <si>
    <t>Передбачено в бюджеті на 2024 рік (з урахуванням змін), грн</t>
  </si>
  <si>
    <t>13 390 049,55**</t>
  </si>
  <si>
    <t>24 644 800,60**</t>
  </si>
  <si>
    <t>38 034 850,15**</t>
  </si>
  <si>
    <t>19 061 023,41**</t>
  </si>
  <si>
    <t>10 779 054,14**</t>
  </si>
  <si>
    <t>29 840 077,55**</t>
  </si>
  <si>
    <t>17 507 235,29**</t>
  </si>
  <si>
    <t>14 682 185,04**</t>
  </si>
  <si>
    <t>32 189 420,33**</t>
  </si>
  <si>
    <t>16 359 878,11**</t>
  </si>
  <si>
    <t>18 051 720,88**</t>
  </si>
  <si>
    <t>34 411 597,99**</t>
  </si>
  <si>
    <t>50 687 820,00**</t>
  </si>
  <si>
    <t>23 223 347,00**</t>
  </si>
  <si>
    <t>73 711 167,00**</t>
  </si>
  <si>
    <t>Відділи, управління, інші виконавчі органи міської ради, у тому числі за головними розпорядниками:</t>
  </si>
  <si>
    <t>Нове будівництво відокремленого блоку автономної системи опалення з використанням комплектного теплогенеруючого модуля на базі теплових насосів типу «повітря-вода» для Комунального закладу дошкільної освіти (ясла-садок) комбінованого типу №202 Криворізької міської ради за адресою: 
вул. Катеринівська, 9, м. Кривий Ріг, Дніпропетровська обл.</t>
  </si>
  <si>
    <t>управління капітального будівництва виконкому Криворізької міської ради</t>
  </si>
  <si>
    <t>5.1. Інші заходи, пов'язані із супроводом реалізації інвестиційних проєктів</t>
  </si>
  <si>
    <t xml:space="preserve">5.2.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</si>
  <si>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субвенція з обласного бюджету,</t>
  </si>
  <si>
    <t>Нове будівництво та реконструкція закладів освіти**</t>
  </si>
  <si>
    <t>3.3. Капітальний ремонт споруд цивільного захисту населення (сховища)**</t>
  </si>
  <si>
    <t>Відповідно до розпорядження голови Дніпропетровської обласної державної адміністрації від 26.07.2024 №Р-314/0/3-24 «Про перейменування об'єктів топонімії населених пунктів Дніпро-петровської області» вул. Милашенкова перейменовано на вул. Вартових Неба.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</si>
</sst>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3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b/>
      <i/>
      <sz val="2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1" fillId="0" borderId="0"/>
    <xf numFmtId="3" fontId="12" fillId="0" borderId="1">
      <alignment horizontal="center" vertical="top" wrapText="1"/>
    </xf>
    <xf numFmtId="166" fontId="6" fillId="0" borderId="1">
      <alignment horizontal="center" vertical="top" wrapText="1"/>
    </xf>
    <xf numFmtId="165" fontId="1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Fill="1"/>
    <xf numFmtId="49" fontId="4" fillId="2" borderId="3" xfId="0" applyNumberFormat="1" applyFont="1" applyFill="1" applyBorder="1" applyAlignment="1">
      <alignment vertical="top" wrapText="1"/>
    </xf>
    <xf numFmtId="0" fontId="0" fillId="0" borderId="0" xfId="0" applyFont="1" applyFill="1"/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vertical="top" wrapText="1"/>
    </xf>
    <xf numFmtId="49" fontId="16" fillId="2" borderId="3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8" fillId="2" borderId="8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vertical="top" wrapText="1"/>
    </xf>
    <xf numFmtId="0" fontId="15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wrapText="1"/>
    </xf>
    <xf numFmtId="0" fontId="16" fillId="2" borderId="2" xfId="0" applyFont="1" applyFill="1" applyBorder="1" applyAlignment="1">
      <alignment vertical="top" wrapText="1"/>
    </xf>
    <xf numFmtId="0" fontId="18" fillId="2" borderId="14" xfId="0" applyFont="1" applyFill="1" applyBorder="1" applyAlignment="1">
      <alignment horizontal="left" vertical="top" wrapText="1"/>
    </xf>
    <xf numFmtId="49" fontId="16" fillId="2" borderId="7" xfId="0" applyNumberFormat="1" applyFont="1" applyFill="1" applyBorder="1" applyAlignment="1">
      <alignment vertical="top" wrapText="1"/>
    </xf>
    <xf numFmtId="49" fontId="16" fillId="2" borderId="11" xfId="0" applyNumberFormat="1" applyFont="1" applyFill="1" applyBorder="1" applyAlignment="1">
      <alignment vertical="top" wrapText="1"/>
    </xf>
    <xf numFmtId="49" fontId="16" fillId="2" borderId="12" xfId="0" applyNumberFormat="1" applyFont="1" applyFill="1" applyBorder="1" applyAlignment="1">
      <alignment vertical="top" wrapText="1"/>
    </xf>
    <xf numFmtId="0" fontId="14" fillId="0" borderId="3" xfId="0" applyFont="1" applyBorder="1"/>
    <xf numFmtId="0" fontId="19" fillId="2" borderId="14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4" fillId="0" borderId="11" xfId="0" applyFont="1" applyBorder="1"/>
    <xf numFmtId="0" fontId="16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4" fillId="2" borderId="3" xfId="0" applyFont="1" applyFill="1" applyBorder="1" applyAlignment="1"/>
    <xf numFmtId="49" fontId="16" fillId="2" borderId="2" xfId="0" applyNumberFormat="1" applyFont="1" applyFill="1" applyBorder="1" applyAlignment="1">
      <alignment vertical="top" wrapText="1"/>
    </xf>
    <xf numFmtId="0" fontId="15" fillId="2" borderId="4" xfId="0" applyFont="1" applyFill="1" applyBorder="1" applyAlignment="1">
      <alignment horizontal="left" vertical="top" wrapText="1"/>
    </xf>
    <xf numFmtId="0" fontId="18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19" fillId="2" borderId="13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vertical="top" wrapText="1"/>
    </xf>
    <xf numFmtId="0" fontId="19" fillId="2" borderId="10" xfId="0" applyFont="1" applyFill="1" applyBorder="1" applyAlignment="1">
      <alignment horizontal="left" vertical="top" wrapText="1"/>
    </xf>
    <xf numFmtId="49" fontId="16" fillId="2" borderId="5" xfId="0" applyNumberFormat="1" applyFont="1" applyFill="1" applyBorder="1" applyAlignment="1">
      <alignment vertical="top" wrapText="1"/>
    </xf>
    <xf numFmtId="0" fontId="16" fillId="2" borderId="14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49" fontId="15" fillId="2" borderId="2" xfId="0" applyNumberFormat="1" applyFont="1" applyFill="1" applyBorder="1" applyAlignment="1">
      <alignment vertical="top" wrapText="1"/>
    </xf>
    <xf numFmtId="49" fontId="15" fillId="2" borderId="4" xfId="0" applyNumberFormat="1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wrapText="1"/>
    </xf>
    <xf numFmtId="0" fontId="15" fillId="2" borderId="2" xfId="0" applyFont="1" applyFill="1" applyBorder="1" applyAlignment="1">
      <alignment horizontal="left" vertical="top" wrapText="1"/>
    </xf>
    <xf numFmtId="0" fontId="14" fillId="2" borderId="4" xfId="0" applyFont="1" applyFill="1" applyBorder="1" applyAlignment="1"/>
    <xf numFmtId="0" fontId="18" fillId="2" borderId="1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25" fillId="0" borderId="0" xfId="0" applyFont="1"/>
    <xf numFmtId="0" fontId="0" fillId="0" borderId="9" xfId="0" applyBorder="1"/>
    <xf numFmtId="0" fontId="9" fillId="0" borderId="9" xfId="0" applyFont="1" applyBorder="1" applyAlignment="1">
      <alignment horizontal="left" wrapText="1"/>
    </xf>
    <xf numFmtId="0" fontId="16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top" wrapText="1"/>
    </xf>
    <xf numFmtId="164" fontId="26" fillId="0" borderId="0" xfId="0" applyNumberFormat="1" applyFont="1"/>
    <xf numFmtId="0" fontId="16" fillId="2" borderId="5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vertical="top" wrapText="1"/>
    </xf>
    <xf numFmtId="0" fontId="0" fillId="0" borderId="0" xfId="0" applyFill="1" applyBorder="1"/>
    <xf numFmtId="0" fontId="0" fillId="0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4" fillId="2" borderId="1" xfId="0" applyFont="1" applyFill="1" applyBorder="1" applyAlignment="1">
      <alignment horizontal="center" vertical="top" wrapText="1"/>
    </xf>
    <xf numFmtId="49" fontId="28" fillId="2" borderId="15" xfId="0" applyNumberFormat="1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4" fontId="16" fillId="2" borderId="6" xfId="0" applyNumberFormat="1" applyFont="1" applyFill="1" applyBorder="1" applyAlignment="1">
      <alignment horizontal="center" vertical="top" wrapText="1"/>
    </xf>
    <xf numFmtId="4" fontId="15" fillId="2" borderId="11" xfId="0" applyNumberFormat="1" applyFont="1" applyFill="1" applyBorder="1" applyAlignment="1">
      <alignment horizontal="center" vertical="top" wrapText="1"/>
    </xf>
    <xf numFmtId="4" fontId="15" fillId="2" borderId="3" xfId="0" applyNumberFormat="1" applyFont="1" applyFill="1" applyBorder="1" applyAlignment="1">
      <alignment horizontal="center" vertical="top" wrapText="1"/>
    </xf>
    <xf numFmtId="4" fontId="15" fillId="2" borderId="4" xfId="0" applyNumberFormat="1" applyFont="1" applyFill="1" applyBorder="1" applyAlignment="1">
      <alignment horizontal="center" vertical="top" wrapText="1"/>
    </xf>
    <xf numFmtId="4" fontId="15" fillId="2" borderId="1" xfId="0" applyNumberFormat="1" applyFont="1" applyFill="1" applyBorder="1" applyAlignment="1">
      <alignment horizontal="center" vertical="top" wrapText="1"/>
    </xf>
    <xf numFmtId="4" fontId="16" fillId="2" borderId="1" xfId="0" applyNumberFormat="1" applyFont="1" applyFill="1" applyBorder="1" applyAlignment="1">
      <alignment horizontal="center" vertical="top" wrapText="1"/>
    </xf>
    <xf numFmtId="4" fontId="16" fillId="2" borderId="2" xfId="0" applyNumberFormat="1" applyFont="1" applyFill="1" applyBorder="1" applyAlignment="1">
      <alignment horizontal="center" vertical="top" wrapText="1"/>
    </xf>
    <xf numFmtId="4" fontId="15" fillId="2" borderId="7" xfId="0" applyNumberFormat="1" applyFont="1" applyFill="1" applyBorder="1" applyAlignment="1">
      <alignment horizontal="center" vertical="top" wrapText="1"/>
    </xf>
    <xf numFmtId="4" fontId="15" fillId="2" borderId="2" xfId="0" applyNumberFormat="1" applyFont="1" applyFill="1" applyBorder="1" applyAlignment="1">
      <alignment horizontal="center" vertical="top" wrapText="1"/>
    </xf>
    <xf numFmtId="4" fontId="15" fillId="2" borderId="12" xfId="0" applyNumberFormat="1" applyFont="1" applyFill="1" applyBorder="1" applyAlignment="1">
      <alignment horizontal="center" vertical="top" wrapText="1"/>
    </xf>
    <xf numFmtId="4" fontId="16" fillId="2" borderId="10" xfId="0" applyNumberFormat="1" applyFont="1" applyFill="1" applyBorder="1" applyAlignment="1">
      <alignment horizontal="center" vertical="top" wrapText="1"/>
    </xf>
    <xf numFmtId="4" fontId="16" fillId="2" borderId="3" xfId="0" applyNumberFormat="1" applyFont="1" applyFill="1" applyBorder="1" applyAlignment="1">
      <alignment horizontal="center" vertical="top" wrapText="1"/>
    </xf>
    <xf numFmtId="4" fontId="16" fillId="2" borderId="4" xfId="0" applyNumberFormat="1" applyFont="1" applyFill="1" applyBorder="1" applyAlignment="1">
      <alignment horizontal="center" vertical="top" wrapText="1"/>
    </xf>
    <xf numFmtId="4" fontId="15" fillId="2" borderId="10" xfId="0" applyNumberFormat="1" applyFont="1" applyFill="1" applyBorder="1" applyAlignment="1">
      <alignment horizontal="center" vertical="top" wrapText="1"/>
    </xf>
    <xf numFmtId="4" fontId="1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top" wrapText="1"/>
    </xf>
    <xf numFmtId="4" fontId="15" fillId="2" borderId="6" xfId="0" applyNumberFormat="1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0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wrapText="1"/>
    </xf>
    <xf numFmtId="0" fontId="14" fillId="2" borderId="6" xfId="0" applyFont="1" applyFill="1" applyBorder="1" applyAlignment="1">
      <alignment wrapText="1"/>
    </xf>
    <xf numFmtId="0" fontId="5" fillId="2" borderId="15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 vertical="top" wrapText="1"/>
    </xf>
    <xf numFmtId="0" fontId="18" fillId="2" borderId="14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center" wrapText="1"/>
    </xf>
    <xf numFmtId="0" fontId="13" fillId="2" borderId="8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9" fillId="2" borderId="8" xfId="0" applyFont="1" applyFill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49" fontId="15" fillId="2" borderId="2" xfId="0" applyNumberFormat="1" applyFont="1" applyFill="1" applyBorder="1" applyAlignment="1">
      <alignment horizontal="left" vertical="top" wrapText="1"/>
    </xf>
    <xf numFmtId="49" fontId="15" fillId="2" borderId="3" xfId="0" applyNumberFormat="1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9" fillId="2" borderId="6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19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15" fillId="2" borderId="9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19" fillId="2" borderId="7" xfId="0" applyFont="1" applyFill="1" applyBorder="1" applyAlignment="1">
      <alignment horizontal="left" vertical="top" wrapText="1"/>
    </xf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view="pageBreakPreview" topLeftCell="A19" zoomScaleNormal="100" zoomScaleSheetLayoutView="100" workbookViewId="0">
      <selection activeCell="K12" sqref="K12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8.5703125" customWidth="1"/>
    <col min="8" max="8" width="18.5703125" style="90" customWidth="1"/>
    <col min="9" max="9" width="18.140625" customWidth="1"/>
    <col min="10" max="10" width="22" customWidth="1"/>
    <col min="11" max="11" width="14.140625" bestFit="1" customWidth="1"/>
    <col min="12" max="12" width="11" bestFit="1" customWidth="1"/>
    <col min="13" max="13" width="18.28515625" customWidth="1"/>
    <col min="15" max="15" width="10" bestFit="1" customWidth="1"/>
  </cols>
  <sheetData>
    <row r="1" spans="1:13" ht="15" customHeight="1" x14ac:dyDescent="0.25">
      <c r="A1" s="1"/>
      <c r="B1" s="1"/>
      <c r="C1" s="3"/>
      <c r="D1" s="3"/>
      <c r="E1" s="3"/>
      <c r="F1" s="3"/>
      <c r="G1" s="180" t="s">
        <v>55</v>
      </c>
      <c r="H1" s="180"/>
    </row>
    <row r="2" spans="1:13" ht="17.25" customHeight="1" x14ac:dyDescent="0.25">
      <c r="A2" s="99"/>
      <c r="B2" s="99"/>
      <c r="C2" s="100"/>
      <c r="D2" s="100"/>
      <c r="E2" s="100"/>
      <c r="F2" s="100"/>
      <c r="G2" s="181" t="s">
        <v>60</v>
      </c>
      <c r="H2" s="181"/>
    </row>
    <row r="3" spans="1:13" ht="15.75" customHeight="1" x14ac:dyDescent="0.25">
      <c r="A3" s="99"/>
      <c r="B3" s="99"/>
      <c r="C3" s="100"/>
      <c r="D3" s="100"/>
      <c r="E3" s="100"/>
      <c r="F3" s="100"/>
      <c r="G3" s="181" t="s">
        <v>56</v>
      </c>
      <c r="H3" s="181"/>
    </row>
    <row r="4" spans="1:13" ht="19.5" customHeight="1" x14ac:dyDescent="0.25">
      <c r="A4" s="99"/>
      <c r="B4" s="99"/>
      <c r="C4" s="100"/>
      <c r="D4" s="100"/>
      <c r="E4" s="100"/>
      <c r="F4" s="100"/>
      <c r="G4" s="181" t="s">
        <v>57</v>
      </c>
      <c r="H4" s="181"/>
    </row>
    <row r="5" spans="1:13" ht="17.25" customHeight="1" x14ac:dyDescent="0.25">
      <c r="A5" s="99"/>
      <c r="B5" s="99"/>
      <c r="C5" s="100"/>
      <c r="D5" s="100"/>
      <c r="E5" s="100"/>
      <c r="F5" s="100"/>
      <c r="G5" s="181" t="s">
        <v>58</v>
      </c>
      <c r="H5" s="181"/>
    </row>
    <row r="6" spans="1:13" ht="24" customHeight="1" x14ac:dyDescent="0.5">
      <c r="A6" s="101"/>
      <c r="B6" s="101"/>
      <c r="C6" s="102"/>
      <c r="D6" s="103"/>
      <c r="E6" s="103"/>
      <c r="F6" s="103"/>
      <c r="G6" s="181" t="s">
        <v>59</v>
      </c>
      <c r="H6" s="181"/>
    </row>
    <row r="7" spans="1:13" ht="16.5" customHeight="1" x14ac:dyDescent="0.5">
      <c r="A7" s="101"/>
      <c r="B7" s="101"/>
      <c r="C7" s="102"/>
      <c r="D7" s="103"/>
      <c r="E7" s="103"/>
      <c r="F7" s="103"/>
      <c r="G7" s="182"/>
      <c r="H7" s="182"/>
    </row>
    <row r="8" spans="1:13" ht="16.5" customHeight="1" x14ac:dyDescent="0.35">
      <c r="A8" s="148" t="s">
        <v>63</v>
      </c>
      <c r="B8" s="149"/>
      <c r="C8" s="149"/>
      <c r="D8" s="149"/>
      <c r="E8" s="149"/>
      <c r="F8" s="149"/>
      <c r="G8" s="149"/>
      <c r="H8" s="104"/>
    </row>
    <row r="9" spans="1:13" ht="16.5" customHeight="1" x14ac:dyDescent="0.35">
      <c r="A9" s="149"/>
      <c r="B9" s="149"/>
      <c r="C9" s="149"/>
      <c r="D9" s="149"/>
      <c r="E9" s="149"/>
      <c r="F9" s="149"/>
      <c r="G9" s="149"/>
      <c r="H9" s="104"/>
    </row>
    <row r="10" spans="1:13" ht="18.75" customHeight="1" x14ac:dyDescent="0.35">
      <c r="A10" s="149"/>
      <c r="B10" s="149"/>
      <c r="C10" s="149"/>
      <c r="D10" s="149"/>
      <c r="E10" s="149"/>
      <c r="F10" s="149"/>
      <c r="G10" s="149"/>
      <c r="H10" s="104"/>
    </row>
    <row r="11" spans="1:13" ht="17.25" customHeight="1" x14ac:dyDescent="0.25">
      <c r="A11" s="105"/>
      <c r="B11" s="106"/>
      <c r="C11" s="106"/>
      <c r="D11" s="106"/>
      <c r="E11" s="106"/>
      <c r="F11" s="106"/>
      <c r="G11" s="106"/>
      <c r="H11" s="106"/>
    </row>
    <row r="12" spans="1:13" ht="60.75" customHeight="1" x14ac:dyDescent="0.25">
      <c r="A12" s="107" t="s">
        <v>11</v>
      </c>
      <c r="B12" s="107" t="s">
        <v>3</v>
      </c>
      <c r="C12" s="107" t="s">
        <v>6</v>
      </c>
      <c r="D12" s="107" t="s">
        <v>25</v>
      </c>
      <c r="E12" s="107" t="s">
        <v>4</v>
      </c>
      <c r="F12" s="107" t="s">
        <v>8</v>
      </c>
      <c r="G12" s="107" t="s">
        <v>78</v>
      </c>
      <c r="H12" s="107" t="s">
        <v>77</v>
      </c>
    </row>
    <row r="13" spans="1:13" ht="15.75" x14ac:dyDescent="0.25">
      <c r="A13" s="6">
        <v>1</v>
      </c>
      <c r="B13" s="7">
        <v>2</v>
      </c>
      <c r="C13" s="7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</row>
    <row r="14" spans="1:13" ht="95.25" customHeight="1" x14ac:dyDescent="0.25">
      <c r="A14" s="69">
        <v>1</v>
      </c>
      <c r="B14" s="70" t="s">
        <v>2</v>
      </c>
      <c r="C14" s="9" t="s">
        <v>31</v>
      </c>
      <c r="D14" s="80" t="s">
        <v>26</v>
      </c>
      <c r="E14" s="83" t="s">
        <v>94</v>
      </c>
      <c r="F14" s="10" t="s">
        <v>54</v>
      </c>
      <c r="G14" s="113">
        <f t="shared" ref="G14:H14" si="0">G15+G18</f>
        <v>199650000</v>
      </c>
      <c r="H14" s="113">
        <f t="shared" si="0"/>
        <v>346722.36</v>
      </c>
    </row>
    <row r="15" spans="1:13" ht="45.75" customHeight="1" x14ac:dyDescent="0.25">
      <c r="A15" s="33"/>
      <c r="B15" s="35"/>
      <c r="C15" s="150" t="s">
        <v>21</v>
      </c>
      <c r="D15" s="20"/>
      <c r="E15" s="83" t="s">
        <v>5</v>
      </c>
      <c r="F15" s="82" t="s">
        <v>43</v>
      </c>
      <c r="G15" s="114">
        <f>G16+G17</f>
        <v>198350000</v>
      </c>
      <c r="H15" s="115">
        <f>H16+H17</f>
        <v>346722.36</v>
      </c>
    </row>
    <row r="16" spans="1:13" ht="160.5" customHeight="1" x14ac:dyDescent="0.25">
      <c r="A16" s="33"/>
      <c r="B16" s="41"/>
      <c r="C16" s="151"/>
      <c r="D16" s="11"/>
      <c r="F16" s="18"/>
      <c r="G16" s="114">
        <v>350000</v>
      </c>
      <c r="H16" s="116">
        <v>346722.36</v>
      </c>
      <c r="M16" s="4"/>
    </row>
    <row r="17" spans="1:11" ht="65.25" customHeight="1" x14ac:dyDescent="0.25">
      <c r="A17" s="33"/>
      <c r="B17" s="41"/>
      <c r="C17" s="78" t="s">
        <v>28</v>
      </c>
      <c r="D17" s="11"/>
      <c r="E17" s="71" t="s">
        <v>22</v>
      </c>
      <c r="F17" s="77" t="s">
        <v>37</v>
      </c>
      <c r="G17" s="117">
        <v>198000000</v>
      </c>
      <c r="H17" s="116">
        <v>0</v>
      </c>
    </row>
    <row r="18" spans="1:11" ht="63.75" customHeight="1" x14ac:dyDescent="0.25">
      <c r="A18" s="53"/>
      <c r="B18" s="75"/>
      <c r="C18" s="76" t="s">
        <v>64</v>
      </c>
      <c r="D18" s="18"/>
      <c r="E18" s="71" t="s">
        <v>51</v>
      </c>
      <c r="F18" s="74" t="s">
        <v>13</v>
      </c>
      <c r="G18" s="117">
        <v>1300000</v>
      </c>
      <c r="H18" s="117">
        <v>0</v>
      </c>
    </row>
    <row r="19" spans="1:11" ht="15.75" x14ac:dyDescent="0.25">
      <c r="A19" s="32"/>
      <c r="B19" s="173" t="s">
        <v>1</v>
      </c>
      <c r="C19" s="170"/>
      <c r="D19" s="17"/>
      <c r="E19" s="15"/>
      <c r="F19" s="10"/>
      <c r="G19" s="118">
        <f t="shared" ref="G19:H19" si="1">G14</f>
        <v>199650000</v>
      </c>
      <c r="H19" s="118">
        <f t="shared" si="1"/>
        <v>346722.36</v>
      </c>
    </row>
    <row r="20" spans="1:11" ht="47.25" x14ac:dyDescent="0.3">
      <c r="A20" s="96">
        <v>2</v>
      </c>
      <c r="B20" s="97" t="s">
        <v>36</v>
      </c>
      <c r="C20" s="23" t="s">
        <v>100</v>
      </c>
      <c r="D20" s="98" t="s">
        <v>26</v>
      </c>
      <c r="E20" s="98" t="s">
        <v>15</v>
      </c>
      <c r="F20" s="94" t="s">
        <v>13</v>
      </c>
      <c r="G20" s="118">
        <f>+G30+G31+G32</f>
        <v>360000</v>
      </c>
      <c r="H20" s="118">
        <f>+H30+H31+H32</f>
        <v>134928.72</v>
      </c>
      <c r="K20" s="95"/>
    </row>
    <row r="21" spans="1:11" ht="29.25" customHeight="1" x14ac:dyDescent="0.25">
      <c r="A21" s="137"/>
      <c r="B21" s="134"/>
      <c r="C21" s="174" t="s">
        <v>49</v>
      </c>
      <c r="D21" s="132" t="s">
        <v>26</v>
      </c>
      <c r="E21" s="176" t="s">
        <v>5</v>
      </c>
      <c r="F21" s="72" t="s">
        <v>42</v>
      </c>
      <c r="G21" s="116" t="s">
        <v>66</v>
      </c>
      <c r="H21" s="116" t="s">
        <v>81</v>
      </c>
    </row>
    <row r="22" spans="1:11" ht="47.25" x14ac:dyDescent="0.25">
      <c r="A22" s="14"/>
      <c r="B22" s="135"/>
      <c r="C22" s="174"/>
      <c r="D22" s="110"/>
      <c r="E22" s="177"/>
      <c r="F22" s="60" t="s">
        <v>43</v>
      </c>
      <c r="G22" s="116" t="s">
        <v>67</v>
      </c>
      <c r="H22" s="116" t="s">
        <v>79</v>
      </c>
    </row>
    <row r="23" spans="1:11" ht="19.5" customHeight="1" x14ac:dyDescent="0.25">
      <c r="A23" s="14"/>
      <c r="B23" s="135"/>
      <c r="C23" s="175"/>
      <c r="D23" s="110"/>
      <c r="E23" s="177"/>
      <c r="F23" s="58" t="s">
        <v>9</v>
      </c>
      <c r="G23" s="117" t="s">
        <v>68</v>
      </c>
      <c r="H23" s="117" t="s">
        <v>80</v>
      </c>
    </row>
    <row r="24" spans="1:11" ht="31.5" x14ac:dyDescent="0.25">
      <c r="A24" s="16"/>
      <c r="B24" s="135"/>
      <c r="C24" s="178" t="s">
        <v>23</v>
      </c>
      <c r="D24" s="11"/>
      <c r="E24" s="177"/>
      <c r="F24" s="61" t="s">
        <v>42</v>
      </c>
      <c r="G24" s="116" t="s">
        <v>69</v>
      </c>
      <c r="H24" s="116" t="s">
        <v>84</v>
      </c>
    </row>
    <row r="25" spans="1:11" ht="47.25" customHeight="1" x14ac:dyDescent="0.3">
      <c r="A25" s="14"/>
      <c r="B25" s="135"/>
      <c r="C25" s="174"/>
      <c r="D25" s="110"/>
      <c r="E25" s="177"/>
      <c r="F25" s="67" t="s">
        <v>43</v>
      </c>
      <c r="G25" s="116" t="s">
        <v>70</v>
      </c>
      <c r="H25" s="116" t="s">
        <v>82</v>
      </c>
      <c r="J25" s="89"/>
    </row>
    <row r="26" spans="1:11" ht="17.25" customHeight="1" x14ac:dyDescent="0.25">
      <c r="A26" s="14"/>
      <c r="B26" s="135"/>
      <c r="C26" s="174"/>
      <c r="D26" s="110"/>
      <c r="E26" s="177"/>
      <c r="F26" s="68" t="s">
        <v>9</v>
      </c>
      <c r="G26" s="116" t="s">
        <v>71</v>
      </c>
      <c r="H26" s="116" t="s">
        <v>83</v>
      </c>
    </row>
    <row r="27" spans="1:11" ht="31.5" x14ac:dyDescent="0.25">
      <c r="A27" s="14"/>
      <c r="B27" s="135"/>
      <c r="C27" s="178" t="s">
        <v>38</v>
      </c>
      <c r="D27" s="110"/>
      <c r="E27" s="177"/>
      <c r="F27" s="61" t="s">
        <v>42</v>
      </c>
      <c r="G27" s="116" t="s">
        <v>72</v>
      </c>
      <c r="H27" s="116" t="s">
        <v>87</v>
      </c>
    </row>
    <row r="28" spans="1:11" ht="47.25" x14ac:dyDescent="0.3">
      <c r="A28" s="14"/>
      <c r="B28" s="135"/>
      <c r="C28" s="174"/>
      <c r="D28" s="110"/>
      <c r="E28" s="130"/>
      <c r="F28" s="67" t="s">
        <v>43</v>
      </c>
      <c r="G28" s="116" t="s">
        <v>73</v>
      </c>
      <c r="H28" s="116" t="s">
        <v>85</v>
      </c>
      <c r="I28" s="89"/>
    </row>
    <row r="29" spans="1:11" ht="16.5" customHeight="1" x14ac:dyDescent="0.3">
      <c r="A29" s="14"/>
      <c r="B29" s="135"/>
      <c r="C29" s="175"/>
      <c r="D29" s="110"/>
      <c r="E29" s="130"/>
      <c r="F29" s="72" t="s">
        <v>9</v>
      </c>
      <c r="G29" s="116" t="s">
        <v>74</v>
      </c>
      <c r="H29" s="116" t="s">
        <v>86</v>
      </c>
      <c r="J29" s="89"/>
    </row>
    <row r="30" spans="1:11" ht="117" customHeight="1" x14ac:dyDescent="0.25">
      <c r="A30" s="14"/>
      <c r="B30" s="135"/>
      <c r="C30" s="133" t="s">
        <v>48</v>
      </c>
      <c r="D30" s="110"/>
      <c r="E30" s="130"/>
      <c r="F30" s="71" t="s">
        <v>13</v>
      </c>
      <c r="G30" s="126">
        <v>120000</v>
      </c>
      <c r="H30" s="117">
        <v>53535.96</v>
      </c>
    </row>
    <row r="31" spans="1:11" ht="118.5" customHeight="1" x14ac:dyDescent="0.25">
      <c r="A31" s="14"/>
      <c r="B31" s="135"/>
      <c r="C31" s="133" t="s">
        <v>50</v>
      </c>
      <c r="D31" s="110"/>
      <c r="E31" s="130"/>
      <c r="F31" s="72"/>
      <c r="G31" s="126">
        <v>120000</v>
      </c>
      <c r="H31" s="117">
        <v>53535.96</v>
      </c>
    </row>
    <row r="32" spans="1:11" ht="129.75" customHeight="1" x14ac:dyDescent="0.25">
      <c r="A32" s="14"/>
      <c r="B32" s="135"/>
      <c r="C32" s="111" t="s">
        <v>95</v>
      </c>
      <c r="D32" s="110"/>
      <c r="E32" s="130"/>
      <c r="F32" s="72"/>
      <c r="G32" s="126">
        <v>120000</v>
      </c>
      <c r="H32" s="117">
        <v>27856.799999999999</v>
      </c>
    </row>
    <row r="33" spans="1:12" ht="69.75" customHeight="1" x14ac:dyDescent="0.25">
      <c r="A33" s="14"/>
      <c r="B33" s="135"/>
      <c r="C33" s="133" t="s">
        <v>52</v>
      </c>
      <c r="D33" s="110"/>
      <c r="E33" s="130"/>
      <c r="F33" s="72"/>
      <c r="G33" s="126" t="s">
        <v>75</v>
      </c>
      <c r="H33" s="116" t="s">
        <v>75</v>
      </c>
    </row>
    <row r="34" spans="1:12" ht="66" customHeight="1" x14ac:dyDescent="0.25">
      <c r="A34" s="12"/>
      <c r="B34" s="136"/>
      <c r="C34" s="109" t="s">
        <v>53</v>
      </c>
      <c r="D34" s="112"/>
      <c r="E34" s="131"/>
      <c r="F34" s="68"/>
      <c r="G34" s="126" t="s">
        <v>75</v>
      </c>
      <c r="H34" s="116" t="s">
        <v>75</v>
      </c>
    </row>
    <row r="35" spans="1:12" ht="15.75" x14ac:dyDescent="0.25">
      <c r="A35" s="12"/>
      <c r="B35" s="155" t="s">
        <v>1</v>
      </c>
      <c r="C35" s="170"/>
      <c r="D35" s="18"/>
      <c r="E35" s="18"/>
      <c r="F35" s="13"/>
      <c r="G35" s="118">
        <f>G20</f>
        <v>360000</v>
      </c>
      <c r="H35" s="118">
        <f>H20</f>
        <v>134928.72</v>
      </c>
    </row>
    <row r="36" spans="1:12" ht="50.25" customHeight="1" x14ac:dyDescent="0.25">
      <c r="A36" s="57">
        <v>3</v>
      </c>
      <c r="B36" s="30" t="s">
        <v>7</v>
      </c>
      <c r="C36" s="50" t="s">
        <v>14</v>
      </c>
      <c r="D36" s="85" t="s">
        <v>26</v>
      </c>
      <c r="E36" s="84" t="s">
        <v>5</v>
      </c>
      <c r="F36" s="28" t="s">
        <v>13</v>
      </c>
      <c r="G36" s="119">
        <v>63000000</v>
      </c>
      <c r="H36" s="119">
        <v>31881365.699999999</v>
      </c>
    </row>
    <row r="37" spans="1:12" ht="36.75" customHeight="1" x14ac:dyDescent="0.25">
      <c r="A37" s="24"/>
      <c r="B37" s="14"/>
      <c r="C37" s="50" t="s">
        <v>101</v>
      </c>
      <c r="D37" s="167" t="s">
        <v>26</v>
      </c>
      <c r="E37" s="152" t="str">
        <f>$E$36</f>
        <v>Управління капітального будівництва виконкому Криворізької міської ради</v>
      </c>
      <c r="F37" s="61" t="s">
        <v>42</v>
      </c>
      <c r="G37" s="120" t="s">
        <v>93</v>
      </c>
      <c r="H37" s="121" t="s">
        <v>90</v>
      </c>
      <c r="I37" s="4"/>
    </row>
    <row r="38" spans="1:12" ht="47.25" customHeight="1" x14ac:dyDescent="0.25">
      <c r="A38" s="24"/>
      <c r="B38" s="14"/>
      <c r="C38" s="39"/>
      <c r="D38" s="168"/>
      <c r="E38" s="153"/>
      <c r="F38" s="72" t="s">
        <v>12</v>
      </c>
      <c r="G38" s="114" t="s">
        <v>92</v>
      </c>
      <c r="H38" s="115" t="s">
        <v>89</v>
      </c>
      <c r="I38" s="4"/>
    </row>
    <row r="39" spans="1:12" ht="15.75" x14ac:dyDescent="0.25">
      <c r="A39" s="27"/>
      <c r="B39" s="12"/>
      <c r="C39" s="56"/>
      <c r="D39" s="169"/>
      <c r="E39" s="154"/>
      <c r="F39" s="59" t="s">
        <v>9</v>
      </c>
      <c r="G39" s="122" t="s">
        <v>91</v>
      </c>
      <c r="H39" s="115" t="s">
        <v>88</v>
      </c>
      <c r="I39" s="4"/>
    </row>
    <row r="40" spans="1:12" ht="19.5" customHeight="1" x14ac:dyDescent="0.25">
      <c r="A40" s="92"/>
      <c r="B40" s="160" t="s">
        <v>1</v>
      </c>
      <c r="C40" s="160"/>
      <c r="D40" s="29"/>
      <c r="E40" s="87"/>
      <c r="F40" s="93"/>
      <c r="G40" s="118">
        <f>+G36</f>
        <v>63000000</v>
      </c>
      <c r="H40" s="118">
        <f>+H36</f>
        <v>31881365.699999999</v>
      </c>
    </row>
    <row r="41" spans="1:12" ht="66.75" customHeight="1" x14ac:dyDescent="0.25">
      <c r="A41" s="53" t="s">
        <v>61</v>
      </c>
      <c r="B41" s="39" t="s">
        <v>45</v>
      </c>
      <c r="C41" s="62" t="s">
        <v>46</v>
      </c>
      <c r="D41" s="20" t="s">
        <v>26</v>
      </c>
      <c r="E41" s="26" t="s">
        <v>5</v>
      </c>
      <c r="F41" s="94" t="s">
        <v>13</v>
      </c>
      <c r="G41" s="123">
        <f>950000+6530000+2220000+6250000</f>
        <v>15950000</v>
      </c>
      <c r="H41" s="118">
        <f>749828.21+125583+0+917779.4</f>
        <v>1793190.6099999999</v>
      </c>
    </row>
    <row r="42" spans="1:12" ht="15.75" x14ac:dyDescent="0.25">
      <c r="A42" s="55"/>
      <c r="B42" s="166" t="s">
        <v>1</v>
      </c>
      <c r="C42" s="160"/>
      <c r="D42" s="29"/>
      <c r="E42" s="22"/>
      <c r="F42" s="65"/>
      <c r="G42" s="113">
        <f t="shared" ref="G42:H42" si="2">G41</f>
        <v>15950000</v>
      </c>
      <c r="H42" s="113">
        <f t="shared" si="2"/>
        <v>1793190.6099999999</v>
      </c>
    </row>
    <row r="43" spans="1:12" ht="49.5" customHeight="1" x14ac:dyDescent="0.25">
      <c r="A43" s="16" t="s">
        <v>62</v>
      </c>
      <c r="B43" s="39" t="s">
        <v>0</v>
      </c>
      <c r="C43" s="40" t="s">
        <v>97</v>
      </c>
      <c r="D43" s="20" t="s">
        <v>26</v>
      </c>
      <c r="E43" s="81" t="s">
        <v>15</v>
      </c>
      <c r="F43" s="25" t="s">
        <v>33</v>
      </c>
      <c r="G43" s="124">
        <f>99000+G44+25000</f>
        <v>4787622</v>
      </c>
      <c r="H43" s="124">
        <f>85600+12112+H44</f>
        <v>4619362.2300000004</v>
      </c>
      <c r="L43" s="4"/>
    </row>
    <row r="44" spans="1:12" ht="209.25" customHeight="1" x14ac:dyDescent="0.25">
      <c r="A44" s="16"/>
      <c r="B44" s="39"/>
      <c r="C44" s="51" t="s">
        <v>34</v>
      </c>
      <c r="D44" s="21"/>
      <c r="E44" s="79" t="s">
        <v>96</v>
      </c>
      <c r="F44" s="43" t="s">
        <v>35</v>
      </c>
      <c r="G44" s="117">
        <v>4663622</v>
      </c>
      <c r="H44" s="117">
        <v>4521650.2300000004</v>
      </c>
      <c r="K44" s="4"/>
      <c r="L44" s="4"/>
    </row>
    <row r="45" spans="1:12" ht="81" customHeight="1" x14ac:dyDescent="0.25">
      <c r="A45" s="16"/>
      <c r="B45" s="39"/>
      <c r="C45" s="49" t="s">
        <v>98</v>
      </c>
      <c r="D45" s="11" t="s">
        <v>26</v>
      </c>
      <c r="E45" s="26" t="s">
        <v>39</v>
      </c>
      <c r="F45" s="25" t="s">
        <v>13</v>
      </c>
      <c r="G45" s="125">
        <v>54500</v>
      </c>
      <c r="H45" s="118">
        <v>0</v>
      </c>
      <c r="L45" s="4"/>
    </row>
    <row r="46" spans="1:12" ht="15.75" customHeight="1" x14ac:dyDescent="0.25">
      <c r="A46" s="32"/>
      <c r="B46" s="179" t="s">
        <v>1</v>
      </c>
      <c r="C46" s="160"/>
      <c r="D46" s="44"/>
      <c r="E46" s="45"/>
      <c r="F46" s="46"/>
      <c r="G46" s="125">
        <f t="shared" ref="G46:H46" si="3">G43+G45</f>
        <v>4842122</v>
      </c>
      <c r="H46" s="125">
        <f t="shared" si="3"/>
        <v>4619362.2300000004</v>
      </c>
    </row>
    <row r="47" spans="1:12" ht="53.25" customHeight="1" x14ac:dyDescent="0.25">
      <c r="A47" s="32" t="s">
        <v>47</v>
      </c>
      <c r="B47" s="30" t="s">
        <v>18</v>
      </c>
      <c r="C47" s="23" t="s">
        <v>44</v>
      </c>
      <c r="D47" s="139" t="s">
        <v>26</v>
      </c>
      <c r="E47" s="139" t="s">
        <v>5</v>
      </c>
      <c r="F47" s="132" t="s">
        <v>13</v>
      </c>
      <c r="G47" s="113">
        <f>+G48+G49</f>
        <v>16150500</v>
      </c>
      <c r="H47" s="113">
        <f>+H48+H49</f>
        <v>13410503.85</v>
      </c>
    </row>
    <row r="48" spans="1:12" ht="78" customHeight="1" x14ac:dyDescent="0.25">
      <c r="A48" s="34"/>
      <c r="B48" s="12"/>
      <c r="C48" s="19" t="s">
        <v>30</v>
      </c>
      <c r="D48" s="21"/>
      <c r="E48" s="21"/>
      <c r="F48" s="18"/>
      <c r="G48" s="138">
        <v>6900500</v>
      </c>
      <c r="H48" s="117">
        <v>6891693.8499999996</v>
      </c>
    </row>
    <row r="49" spans="1:12" ht="117" customHeight="1" x14ac:dyDescent="0.25">
      <c r="A49" s="34"/>
      <c r="B49" s="12"/>
      <c r="C49" s="88" t="s">
        <v>40</v>
      </c>
      <c r="D49" s="21"/>
      <c r="E49" s="21"/>
      <c r="F49" s="18"/>
      <c r="G49" s="126">
        <v>9250000</v>
      </c>
      <c r="H49" s="116">
        <v>6518810</v>
      </c>
    </row>
    <row r="50" spans="1:12" ht="15.75" customHeight="1" x14ac:dyDescent="0.25">
      <c r="A50" s="34"/>
      <c r="B50" s="156" t="s">
        <v>1</v>
      </c>
      <c r="C50" s="160"/>
      <c r="D50" s="86"/>
      <c r="E50" s="86"/>
      <c r="F50" s="54"/>
      <c r="G50" s="118">
        <f>G47</f>
        <v>16150500</v>
      </c>
      <c r="H50" s="118">
        <f>H47</f>
        <v>13410503.85</v>
      </c>
    </row>
    <row r="51" spans="1:12" ht="49.5" customHeight="1" x14ac:dyDescent="0.25">
      <c r="A51" s="32" t="s">
        <v>17</v>
      </c>
      <c r="B51" s="30" t="s">
        <v>24</v>
      </c>
      <c r="C51" s="56" t="s">
        <v>32</v>
      </c>
      <c r="D51" s="63" t="s">
        <v>26</v>
      </c>
      <c r="E51" s="161" t="s">
        <v>5</v>
      </c>
      <c r="F51" s="164" t="s">
        <v>13</v>
      </c>
      <c r="G51" s="113">
        <f t="shared" ref="G51:H51" si="4">G52+G53+G54</f>
        <v>20600000</v>
      </c>
      <c r="H51" s="113">
        <f t="shared" si="4"/>
        <v>18631322.379999999</v>
      </c>
      <c r="L51" s="4"/>
    </row>
    <row r="52" spans="1:12" ht="53.25" customHeight="1" x14ac:dyDescent="0.25">
      <c r="A52" s="38"/>
      <c r="B52" s="35"/>
      <c r="C52" s="31" t="s">
        <v>29</v>
      </c>
      <c r="D52" s="35"/>
      <c r="E52" s="162"/>
      <c r="F52" s="165"/>
      <c r="G52" s="126">
        <v>600000</v>
      </c>
      <c r="H52" s="117">
        <v>598114.31999999995</v>
      </c>
      <c r="L52" s="4"/>
    </row>
    <row r="53" spans="1:12" ht="99" customHeight="1" x14ac:dyDescent="0.25">
      <c r="A53" s="38"/>
      <c r="B53" s="35"/>
      <c r="C53" s="37" t="s">
        <v>27</v>
      </c>
      <c r="D53" s="35"/>
      <c r="E53" s="162"/>
      <c r="F53" s="165"/>
      <c r="G53" s="126">
        <v>12500000</v>
      </c>
      <c r="H53" s="117">
        <v>11812546.76</v>
      </c>
      <c r="L53" s="4"/>
    </row>
    <row r="54" spans="1:12" ht="64.5" customHeight="1" x14ac:dyDescent="0.25">
      <c r="A54" s="34"/>
      <c r="B54" s="12"/>
      <c r="C54" s="19" t="s">
        <v>41</v>
      </c>
      <c r="D54" s="64"/>
      <c r="E54" s="163"/>
      <c r="F54" s="64"/>
      <c r="G54" s="126">
        <v>7500000</v>
      </c>
      <c r="H54" s="117">
        <v>6220661.2999999998</v>
      </c>
      <c r="L54" s="4"/>
    </row>
    <row r="55" spans="1:12" ht="15.75" customHeight="1" x14ac:dyDescent="0.25">
      <c r="A55" s="53"/>
      <c r="B55" s="155" t="s">
        <v>1</v>
      </c>
      <c r="C55" s="156"/>
      <c r="D55" s="52"/>
      <c r="E55" s="36"/>
      <c r="F55" s="54"/>
      <c r="G55" s="123">
        <f t="shared" ref="G55:H55" si="5">G51</f>
        <v>20600000</v>
      </c>
      <c r="H55" s="123">
        <f t="shared" si="5"/>
        <v>18631322.379999999</v>
      </c>
    </row>
    <row r="56" spans="1:12" ht="20.25" customHeight="1" x14ac:dyDescent="0.25">
      <c r="A56" s="42"/>
      <c r="B56" s="158" t="s">
        <v>19</v>
      </c>
      <c r="C56" s="158"/>
      <c r="D56" s="158"/>
      <c r="E56" s="158"/>
      <c r="F56" s="159"/>
      <c r="G56" s="127">
        <f>G35+G19+G40+G42+G46+G50+G55</f>
        <v>320552622</v>
      </c>
      <c r="H56" s="127">
        <f>H35+H19+H40+H42+H46+H50+H55</f>
        <v>70817395.850000009</v>
      </c>
      <c r="K56" s="4"/>
    </row>
    <row r="57" spans="1:12" ht="15.75" x14ac:dyDescent="0.25">
      <c r="A57" s="16"/>
      <c r="B57" s="144" t="s">
        <v>99</v>
      </c>
      <c r="C57" s="144"/>
      <c r="D57" s="47"/>
      <c r="E57" s="47"/>
      <c r="F57" s="48"/>
      <c r="G57" s="126">
        <f t="shared" ref="G57:H57" si="6">G44</f>
        <v>4663622</v>
      </c>
      <c r="H57" s="126">
        <f t="shared" si="6"/>
        <v>4521650.2300000004</v>
      </c>
    </row>
    <row r="58" spans="1:12" ht="17.25" customHeight="1" x14ac:dyDescent="0.25">
      <c r="A58" s="16"/>
      <c r="B58" s="144" t="s">
        <v>12</v>
      </c>
      <c r="C58" s="145"/>
      <c r="D58" s="145"/>
      <c r="E58" s="145"/>
      <c r="F58" s="146"/>
      <c r="G58" s="117">
        <f>G19+G35+G40+G42+G46+G50+G55-G60-G57</f>
        <v>117889000</v>
      </c>
      <c r="H58" s="117">
        <f>H19+H35+H40+H42+H46+H50+H55-H60-H57</f>
        <v>66295745.620000005</v>
      </c>
      <c r="I58" s="4"/>
      <c r="J58" s="4"/>
    </row>
    <row r="59" spans="1:12" ht="16.5" customHeight="1" x14ac:dyDescent="0.25">
      <c r="A59" s="2"/>
      <c r="B59" s="141" t="s">
        <v>10</v>
      </c>
      <c r="C59" s="142"/>
      <c r="D59" s="142"/>
      <c r="E59" s="142"/>
      <c r="F59" s="143"/>
      <c r="G59" s="128"/>
      <c r="H59" s="129"/>
      <c r="K59" s="4"/>
    </row>
    <row r="60" spans="1:12" ht="19.5" customHeight="1" x14ac:dyDescent="0.25">
      <c r="A60" s="2"/>
      <c r="B60" s="147" t="s">
        <v>20</v>
      </c>
      <c r="C60" s="147"/>
      <c r="D60" s="147"/>
      <c r="E60" s="147"/>
      <c r="F60" s="73"/>
      <c r="G60" s="121">
        <f>G17</f>
        <v>198000000</v>
      </c>
      <c r="H60" s="121">
        <f>H17</f>
        <v>0</v>
      </c>
    </row>
    <row r="61" spans="1:12" ht="33" customHeight="1" x14ac:dyDescent="0.25">
      <c r="A61" s="108" t="s">
        <v>16</v>
      </c>
      <c r="B61" s="171" t="s">
        <v>102</v>
      </c>
      <c r="C61" s="171"/>
      <c r="D61" s="171"/>
      <c r="E61" s="171"/>
      <c r="F61" s="171"/>
      <c r="G61" s="171"/>
      <c r="H61" s="171"/>
    </row>
    <row r="62" spans="1:12" ht="33.75" customHeight="1" x14ac:dyDescent="0.25">
      <c r="A62" s="172" t="s">
        <v>76</v>
      </c>
      <c r="B62" s="172"/>
      <c r="C62" s="172"/>
      <c r="D62" s="172"/>
      <c r="E62" s="172"/>
      <c r="F62" s="172"/>
      <c r="G62" s="172"/>
      <c r="H62" s="172"/>
    </row>
    <row r="63" spans="1:12" ht="34.5" customHeight="1" x14ac:dyDescent="0.25">
      <c r="A63" s="66"/>
      <c r="B63" s="66"/>
      <c r="C63" s="66"/>
      <c r="D63" s="66"/>
      <c r="E63" s="66"/>
      <c r="F63" s="66"/>
      <c r="G63" s="66"/>
      <c r="H63" s="66"/>
    </row>
    <row r="64" spans="1:12" ht="78" customHeight="1" x14ac:dyDescent="0.35">
      <c r="A64" s="5"/>
      <c r="B64" s="157" t="s">
        <v>65</v>
      </c>
      <c r="C64" s="157"/>
      <c r="D64" s="157"/>
      <c r="E64" s="157"/>
      <c r="F64" s="157"/>
      <c r="G64" s="5"/>
      <c r="H64" s="5"/>
      <c r="I64" s="5"/>
    </row>
    <row r="65" spans="1:8" ht="21" customHeight="1" x14ac:dyDescent="0.25"/>
    <row r="66" spans="1:8" ht="23.25" customHeight="1" x14ac:dyDescent="0.35">
      <c r="A66" s="140"/>
      <c r="B66" s="140"/>
      <c r="C66" s="140"/>
      <c r="D66" s="140"/>
      <c r="E66" s="140"/>
      <c r="F66" s="140"/>
      <c r="G66" s="140"/>
      <c r="H66" s="91"/>
    </row>
  </sheetData>
  <mergeCells count="31">
    <mergeCell ref="B35:C35"/>
    <mergeCell ref="B61:H61"/>
    <mergeCell ref="A62:H62"/>
    <mergeCell ref="B19:C19"/>
    <mergeCell ref="C21:C23"/>
    <mergeCell ref="E21:E27"/>
    <mergeCell ref="C24:C26"/>
    <mergeCell ref="C27:C29"/>
    <mergeCell ref="B46:C46"/>
    <mergeCell ref="B40:C40"/>
    <mergeCell ref="A66:G66"/>
    <mergeCell ref="B59:F59"/>
    <mergeCell ref="B58:F58"/>
    <mergeCell ref="B60:E60"/>
    <mergeCell ref="A8:G10"/>
    <mergeCell ref="C15:C16"/>
    <mergeCell ref="E37:E39"/>
    <mergeCell ref="B55:C55"/>
    <mergeCell ref="B64:F64"/>
    <mergeCell ref="B56:F56"/>
    <mergeCell ref="B50:C50"/>
    <mergeCell ref="B57:C57"/>
    <mergeCell ref="E51:E54"/>
    <mergeCell ref="F51:F53"/>
    <mergeCell ref="B42:C42"/>
    <mergeCell ref="D37:D39"/>
    <mergeCell ref="G2:H2"/>
    <mergeCell ref="G3:H3"/>
    <mergeCell ref="G4:H4"/>
    <mergeCell ref="G5:H5"/>
    <mergeCell ref="G6:H6"/>
  </mergeCells>
  <pageMargins left="0.70866141732283472" right="0.70866141732283472" top="0.74803149606299213" bottom="0.39370078740157483" header="0.31496062992125984" footer="0.31496062992125984"/>
  <pageSetup paperSize="9" scale="62" orientation="landscape" r:id="rId1"/>
  <headerFooter differentFirst="1">
    <oddHeader xml:space="preserve">&amp;C&amp;P&amp;R&amp;"Times New Roman,курсив"&amp;18Продовження додатка 
</oddHeader>
  </headerFooter>
  <rowBreaks count="2" manualBreakCount="2">
    <brk id="20" max="7" man="1"/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2025-01-21T08:01:58Z</dcterms:modified>
</cp:coreProperties>
</file>