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755"/>
  </bookViews>
  <sheets>
    <sheet name="Лист1" sheetId="3" r:id="rId1"/>
  </sheets>
  <externalReferences>
    <externalReference r:id="rId2"/>
  </externalReferences>
  <definedNames>
    <definedName name="_xlnm.Print_Titles" localSheetId="0">Лист1!$16:$16</definedName>
    <definedName name="_xlnm.Print_Area" localSheetId="0">Лист1!$A$1:$J$57</definedName>
  </definedNames>
  <calcPr calcId="152511"/>
</workbook>
</file>

<file path=xl/calcChain.xml><?xml version="1.0" encoding="utf-8"?>
<calcChain xmlns="http://schemas.openxmlformats.org/spreadsheetml/2006/main">
  <c r="H42" i="3" l="1"/>
  <c r="J54" i="3" l="1"/>
  <c r="J53" i="3"/>
  <c r="I43" i="3"/>
  <c r="J43" i="3"/>
  <c r="H43" i="3"/>
  <c r="G43" i="3"/>
  <c r="J41" i="3" l="1"/>
  <c r="I39" i="3"/>
  <c r="I33" i="3" l="1"/>
  <c r="I41" i="3" s="1"/>
  <c r="J33" i="3"/>
  <c r="H33" i="3"/>
  <c r="G35" i="3"/>
  <c r="G36" i="3"/>
  <c r="G34" i="3"/>
  <c r="I54" i="3" l="1"/>
  <c r="I53" i="3"/>
  <c r="G38" i="3"/>
  <c r="H52" i="3" l="1"/>
  <c r="I52" i="3"/>
  <c r="J52" i="3"/>
  <c r="G51" i="3"/>
  <c r="G52" i="3" s="1"/>
  <c r="I47" i="3"/>
  <c r="I50" i="3" s="1"/>
  <c r="J47" i="3"/>
  <c r="J50" i="3" s="1"/>
  <c r="H47" i="3"/>
  <c r="H50" i="3" s="1"/>
  <c r="G48" i="3"/>
  <c r="G49" i="3"/>
  <c r="H44" i="3"/>
  <c r="G47" i="3" l="1"/>
  <c r="G50" i="3" s="1"/>
  <c r="H39" i="3"/>
  <c r="I21" i="3" l="1"/>
  <c r="I32" i="3" s="1"/>
  <c r="J21" i="3"/>
  <c r="J32" i="3" s="1"/>
  <c r="H21" i="3"/>
  <c r="H32" i="3" s="1"/>
  <c r="G30" i="3"/>
  <c r="G31" i="3"/>
  <c r="G29" i="3"/>
  <c r="C29" i="3"/>
  <c r="C30" i="3"/>
  <c r="I17" i="3" l="1"/>
  <c r="I20" i="3" s="1"/>
  <c r="J17" i="3"/>
  <c r="J20" i="3" s="1"/>
  <c r="H17" i="3"/>
  <c r="H20" i="3" s="1"/>
  <c r="H41" i="3" l="1"/>
  <c r="G41" i="3" l="1"/>
  <c r="H53" i="3"/>
  <c r="H54" i="3"/>
  <c r="G42" i="3"/>
  <c r="G33" i="3"/>
  <c r="G19" i="3" l="1"/>
  <c r="G18" i="3" l="1"/>
  <c r="G45" i="3" l="1"/>
  <c r="I46" i="3"/>
  <c r="J46" i="3"/>
  <c r="H46" i="3" l="1"/>
  <c r="G46" i="3" l="1"/>
  <c r="G44" i="3"/>
  <c r="G39" i="3" l="1"/>
  <c r="G20" i="3"/>
  <c r="G17" i="3"/>
  <c r="G32" i="3"/>
  <c r="G21" i="3" s="1"/>
  <c r="G53" i="3" l="1"/>
  <c r="G54" i="3"/>
</calcChain>
</file>

<file path=xl/sharedStrings.xml><?xml version="1.0" encoding="utf-8"?>
<sst xmlns="http://schemas.openxmlformats.org/spreadsheetml/2006/main" count="124" uniqueCount="86">
  <si>
    <t xml:space="preserve">ПЕРЕЛІК </t>
  </si>
  <si>
    <t>Інша економічна діяльність</t>
  </si>
  <si>
    <t>Усього</t>
  </si>
  <si>
    <t>Об'єкти комунального будівництва</t>
  </si>
  <si>
    <t>Назва напряму діяльності (пріоритетні завдання)</t>
  </si>
  <si>
    <t>Виконавці</t>
  </si>
  <si>
    <t>Управління капітального будівництва виконкому Криворізької міської ради</t>
  </si>
  <si>
    <t>на 2021 рік</t>
  </si>
  <si>
    <t>Перелік заходів Програми</t>
  </si>
  <si>
    <t>Об'єкти будівництва освітніх установ і закладів</t>
  </si>
  <si>
    <t>Джерела фінансування</t>
  </si>
  <si>
    <t>№ п/п</t>
  </si>
  <si>
    <t>Бюджет Криворізької міської територіальної громади</t>
  </si>
  <si>
    <t xml:space="preserve">у тому числі орієнтовний обсяг </t>
  </si>
  <si>
    <t xml:space="preserve">  Додаток 2</t>
  </si>
  <si>
    <t>Загальний обсяг фінансування, 
тис. грн</t>
  </si>
  <si>
    <t>Разом за Програмою, з них:</t>
  </si>
  <si>
    <t>Нове будівництво протирадіаційного укриття на території Криворізького ліцею №113 Криворізької міської ради за адресою: вул. Віктора Оцеркле-
вича, 39-А, м. Кривий Ріг, Дніпропетровська обл.</t>
  </si>
  <si>
    <t>роки</t>
  </si>
  <si>
    <t>Строк виконаня, роки</t>
  </si>
  <si>
    <t>Програма капітального будівництва об’єктів 
інфраструктури м. Кривого Рогу на 2019–2027 роки</t>
  </si>
  <si>
    <t>2025-
2027</t>
  </si>
  <si>
    <t>2025 рік</t>
  </si>
  <si>
    <t>2026 рік</t>
  </si>
  <si>
    <t>2027 рік</t>
  </si>
  <si>
    <t>Нове будівництво та реконструкція дошкільних, позашкільних і загальноосвітніх навчальних закладів</t>
  </si>
  <si>
    <t>Об'єкти будівництва медичних установ та закладів</t>
  </si>
  <si>
    <t>Нове будівництво електричних мереж для приєднання житлового будинку для тимчасового проживання внутрішньо переміщених осіб з розташуванням медичного закладу на основі незавершеного будівництвом гуртожитку за адресою: вул. Туполєва, м. Кривий Ріг, Дніпропетровська обл., 50000, на умовах співфінансування відповідно до проєкту «Сприяння розвитку соціальної інфраструктури (УФСІ VI)» Уряду Федеративної Республіки Німеччини через Федеральне  міністерство економічного співробітництва та розвитку (BMZ)/ Кредитну установу для відбудови (KfW)</t>
  </si>
  <si>
    <t>Об'єкти житлового фонду, пошкоджені внаслідок збройної агресії Російської Федерації</t>
  </si>
  <si>
    <t>заходів і завдань Програми на 2025–2027 роки</t>
  </si>
  <si>
    <t xml:space="preserve">Нове будівництво зовнішніх інженерних мереж індустріального парку «Кривбас» на вул. Фабричній у м. Кривому Розі Дніпропетровської обл.
</t>
  </si>
  <si>
    <t xml:space="preserve">Комунальне підприємство «Інститут розвитку міста Кривого Рогу» Криворізької міської ради  </t>
  </si>
  <si>
    <t>Керуюча справами виконкому                                                     Олена ШОВГЕЛЯ</t>
  </si>
  <si>
    <t>1.1. Нове будівництво, реконструкція та капіталь-ний ремонт об’єктів житлово-комунального призначення</t>
  </si>
  <si>
    <t>200,000*</t>
  </si>
  <si>
    <t>15 000,000*</t>
  </si>
  <si>
    <t>540,00*</t>
  </si>
  <si>
    <t>1 000,00*</t>
  </si>
  <si>
    <t>69 000,00*</t>
  </si>
  <si>
    <t>3.2 Капітальний ремонт лікувальних закладів</t>
  </si>
  <si>
    <t>3.3. Капітальний ремонт споруд цивільного захисту населення (сховища)</t>
  </si>
  <si>
    <t>3.1. Нове будівництво та реконструкція лікувальних закладів</t>
  </si>
  <si>
    <t>1 300,00*</t>
  </si>
  <si>
    <t>30 700,000*</t>
  </si>
  <si>
    <t>32 000,000*</t>
  </si>
  <si>
    <t>5</t>
  </si>
  <si>
    <t>Капітальний ремонт об'єктів житлового фонду, пошкоджених унаслідок збройної агресії Російської Федерації</t>
  </si>
  <si>
    <t>5.1 Інші заходи, пов'язані із супроводом реалізації інвестиційних проєктів</t>
  </si>
  <si>
    <t>5.2 Заходи, пов'язані зі здійсненням державного архітектурно-будівельного контролю, у тому числі захистом інтересів Криворізкої міської територіальної громади в судах усіх рівнів</t>
  </si>
  <si>
    <t>Нове будівництво протирадіаційного укриття на території Криворізького ліцею №123 Криворізької міської ради за адресою: вул. Миколаївське 
шосе, 18, м. Кривий Ріг, Дніпропетровська обл.</t>
  </si>
  <si>
    <t>Нове будівництво протирадіаційного укриття на території Криворізької гімназії №129 Криворізької міської ради за адресою: вул. Гімназична,39, 
м. Кривий Ріг, Дніпропетровська обл.</t>
  </si>
  <si>
    <t>Нове будівництво протирадіаційного укриття на території Криворізької гімназії №111 Криворізької міської ради за адресою: вул. Джона Маккей-
на, 10-А, м. Кривий Ріг, Дніпропетровська обл.</t>
  </si>
  <si>
    <t>Нове будівництво протирадіаційного укриття на території Криворізької гімназії №84 Криворізької міської ради за адресою: вул. Милашенкова, 57, 
м. Кривий Ріг, Дніпропетровська обл.**</t>
  </si>
  <si>
    <t>70 000,000*</t>
  </si>
  <si>
    <t>управління капітального будівництва виконкому Криворізької міської ради</t>
  </si>
  <si>
    <t>Нове будівництво протирадіаційного укриття на території Криворізької гімназії №91 Криворізької міської ради за адресою: вул. Генерала Радієвсько-
го, 48, м. Кривий Ріг, Дніпропетровська обл.</t>
  </si>
  <si>
    <t xml:space="preserve">Реконструкція захисної споруди цивільного захисту №13921 та окремих приміщень під хірургічне та реанімаційне відділення Комунального некомерцій-
ного підприємства «Криворізький міський клінічний пологовий будинок» Криворізької міської ради за адресою: площа Визволення, 11,  м. Кривий Ріг, Дніпропетровської області, 50000**
</t>
  </si>
  <si>
    <t xml:space="preserve"> *  Орієнтовні обсяги фінансування  здійснюються  в межах  ресурсу, передбаченого в  Програмі розвитку системи цивільного захисту в м. Кривому Розі на  2016-2027 роки, затвердженій  рішенням міської ради від 24.12.2015 №60, зі змінами.</t>
  </si>
  <si>
    <t>Нове будівництво протирадіаційного укриття на території Криворізької гімназії №90 Криворізької міської ради за адресою: вул. Романа Рибалка, 1а, 
м. Кривий Ріг, Дніпропетровська обл.</t>
  </si>
  <si>
    <t xml:space="preserve">** Відповідно до Розпорядження голови Дніпропетровської обласної державної адміністрації від 26 липня 2024 року №Р-314/0/3-24 «Про перейменування об'єктів топонімії населених пунктів Дніпропетровської області»  вул. Милашенкова перейменовано на вул. Вартових Неба, пл. Визволення на – пл. Захисників України.     
</t>
  </si>
  <si>
    <t>Відділи, управління, інші виконавчі органи міської ради, в тому числі за головними розпорядниками:</t>
  </si>
  <si>
    <t>480,00*</t>
  </si>
  <si>
    <t>Нове будівництво відокремленого блоку автономної системи опалення з використанням комплектного теплогенеруючого модуля на базі теплових насосів типу «повітря-вода» для Комунального закладу дошкільної освіти (ясла-садок) комбінованого типу №202 Криворізької міської ради за адресою: 
вул. Катеринівська, 9, м. Кривий Ріг, Дніпропетровська обл.</t>
  </si>
  <si>
    <t>62 100,000*</t>
  </si>
  <si>
    <t>28 000,000*</t>
  </si>
  <si>
    <t>6</t>
  </si>
  <si>
    <t>Інша діяльність</t>
  </si>
  <si>
    <t>Інша діяльність у сфері житлово-комунального господарства</t>
  </si>
  <si>
    <t>Виконання заходів з усунення аварій в житловому фонді, що сталися внаслідок збройної агресії Російської Федерації, шляхом часткового демонтажу житлового будинку за адресою: 
вул. Вадима Гурова, 3,  м. Кривий Ріг, Дніпропетровська обл.</t>
  </si>
  <si>
    <t>Виконання заходів з усунення аварій в житловому фонді, що сталися внаслідок збройної агресії Російської Федерації, шляхом часткового демонтажу житлового будинку за адресою: 
вул. Свято-Миколаївська, 35,  м. Кривий Ріг, Дніпропетровська обл.</t>
  </si>
  <si>
    <t>7</t>
  </si>
  <si>
    <t>Будівництво інших об'єктів комунальної власності</t>
  </si>
  <si>
    <t>Нове будівництво та реконструкція інших об'єктів комунальної власності</t>
  </si>
  <si>
    <t>бюджет Криворізької міської територіальної громади,</t>
  </si>
  <si>
    <t>державний бюджет</t>
  </si>
  <si>
    <t>Нове будівництво електричних мереж ліній електропередач 6кВ і 0,4кВ для приєднання головного корпусу Комунального некомерційного підприємства «Криворізька інфекційна лікарня №1» Криворізької міської ради за адресою: вул. Юрія Камінського, 5 (земельна ділянка 
КН 1211000000:02:289:0010), м. Кривий Ріг, Дніпропетровська обл.</t>
  </si>
  <si>
    <t>Відділ з питань державного архітектурно-будівельного контролю виконкому Криворізької міської ради</t>
  </si>
  <si>
    <t>Реконструкція частини приміщень харчового блоку під рентгенвідділення КП «Криворізька міська лікарня №1» КМР за адресою: площа Визволення, 11, м. Кривий Ріг, Дніпропетровська обл.</t>
  </si>
  <si>
    <t>Реконструкція частини приміщень гінекологічного відділення під лікувальні відділення  КП «Криворізька міська лікарня №1» КМР за адресою: площа Визволення, 11, м. Кривий Ріг, Дніпропетров-
ська обл.</t>
  </si>
  <si>
    <t>Реконструкція частини приміщень пологового будинку  під лікувальні відділення КП «Криворізька міська лікарня №1» КМР за адресою: площа Визволення, 11, м. Кривий Ріг, Дніпропетров-
ська обл.</t>
  </si>
  <si>
    <t xml:space="preserve">Бюджет Криворізької міської територіальної громади </t>
  </si>
  <si>
    <t>Бюджет Криворізької міської територіальної громади, кредитні кошти та інші кошти незаборонені чинним законодавством</t>
  </si>
  <si>
    <t>1 355,197*</t>
  </si>
  <si>
    <t>91 455,197*</t>
  </si>
  <si>
    <t>30 817,099*</t>
  </si>
  <si>
    <t>Додаток 3 
до рішення виконкому міської ради
23.01.2025 №122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</si>
</sst>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_-* #,##0.00\ _г_р_н_._-;\-* #,##0.00\ _г_р_н_._-;_-* &quot;-&quot;??\ _г_р_н_._-;_-@_-"/>
    <numFmt numFmtId="166" formatCode="#,##0.0"/>
    <numFmt numFmtId="167" formatCode="0.000"/>
  </numFmts>
  <fonts count="30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2"/>
      <color theme="1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i/>
      <sz val="12"/>
      <color theme="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24"/>
      <color theme="1"/>
      <name val="Calibri"/>
      <family val="2"/>
      <scheme val="minor"/>
    </font>
    <font>
      <b/>
      <i/>
      <sz val="24"/>
      <color theme="1"/>
      <name val="Times New Roman"/>
      <family val="1"/>
      <charset val="204"/>
    </font>
    <font>
      <b/>
      <i/>
      <sz val="24"/>
      <color theme="0"/>
      <name val="Times New Roman"/>
      <family val="1"/>
      <charset val="204"/>
    </font>
    <font>
      <i/>
      <sz val="24"/>
      <color theme="0"/>
      <name val="Times New Roman"/>
      <family val="1"/>
      <charset val="204"/>
    </font>
    <font>
      <b/>
      <i/>
      <sz val="24"/>
      <color theme="1"/>
      <name val="Calibri"/>
      <family val="2"/>
      <scheme val="minor"/>
    </font>
    <font>
      <i/>
      <sz val="24"/>
      <name val="Times New Roman"/>
      <family val="1"/>
      <charset val="204"/>
    </font>
    <font>
      <b/>
      <i/>
      <sz val="2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8" fillId="0" borderId="0"/>
    <xf numFmtId="3" fontId="9" fillId="0" borderId="1">
      <alignment horizontal="center" vertical="top" wrapText="1"/>
    </xf>
    <xf numFmtId="166" fontId="3" fillId="0" borderId="1">
      <alignment horizontal="center" vertical="top" wrapText="1"/>
    </xf>
    <xf numFmtId="165" fontId="8" fillId="0" borderId="0" applyFont="0" applyFill="0" applyBorder="0" applyAlignment="0" applyProtection="0"/>
  </cellStyleXfs>
  <cellXfs count="175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6" fillId="2" borderId="0" xfId="0" applyFont="1" applyFill="1" applyAlignment="1">
      <alignment wrapText="1"/>
    </xf>
    <xf numFmtId="0" fontId="0" fillId="0" borderId="0" xfId="0" applyFont="1" applyFill="1"/>
    <xf numFmtId="164" fontId="0" fillId="0" borderId="0" xfId="0" applyNumberFormat="1"/>
    <xf numFmtId="0" fontId="5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6" fillId="2" borderId="0" xfId="0" applyFont="1" applyFill="1" applyAlignment="1">
      <alignment horizontal="left" wrapText="1"/>
    </xf>
    <xf numFmtId="0" fontId="6" fillId="0" borderId="0" xfId="0" applyFont="1" applyAlignment="1">
      <alignment horizontal="left" wrapText="1"/>
    </xf>
    <xf numFmtId="0" fontId="13" fillId="2" borderId="1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left" vertical="top" wrapText="1"/>
    </xf>
    <xf numFmtId="164" fontId="14" fillId="2" borderId="1" xfId="0" applyNumberFormat="1" applyFont="1" applyFill="1" applyBorder="1" applyAlignment="1">
      <alignment horizontal="center" vertical="top" wrapText="1"/>
    </xf>
    <xf numFmtId="164" fontId="14" fillId="2" borderId="6" xfId="0" applyNumberFormat="1" applyFont="1" applyFill="1" applyBorder="1" applyAlignment="1">
      <alignment horizontal="center" vertical="top" wrapText="1"/>
    </xf>
    <xf numFmtId="164" fontId="13" fillId="2" borderId="3" xfId="0" applyNumberFormat="1" applyFont="1" applyFill="1" applyBorder="1" applyAlignment="1">
      <alignment horizontal="center" vertical="top" wrapText="1"/>
    </xf>
    <xf numFmtId="0" fontId="14" fillId="2" borderId="3" xfId="0" applyFont="1" applyFill="1" applyBorder="1" applyAlignment="1">
      <alignment horizontal="left" vertical="top" wrapText="1"/>
    </xf>
    <xf numFmtId="164" fontId="13" fillId="2" borderId="10" xfId="0" applyNumberFormat="1" applyFont="1" applyFill="1" applyBorder="1" applyAlignment="1">
      <alignment horizontal="center" vertical="top" wrapText="1"/>
    </xf>
    <xf numFmtId="0" fontId="14" fillId="2" borderId="4" xfId="0" applyFont="1" applyFill="1" applyBorder="1" applyAlignment="1">
      <alignment vertical="top" wrapText="1"/>
    </xf>
    <xf numFmtId="164" fontId="13" fillId="2" borderId="1" xfId="0" applyNumberFormat="1" applyFont="1" applyFill="1" applyBorder="1" applyAlignment="1">
      <alignment horizontal="center" vertical="top" wrapText="1"/>
    </xf>
    <xf numFmtId="0" fontId="14" fillId="2" borderId="3" xfId="0" applyFont="1" applyFill="1" applyBorder="1" applyAlignment="1">
      <alignment vertical="top" wrapText="1"/>
    </xf>
    <xf numFmtId="49" fontId="14" fillId="2" borderId="3" xfId="0" applyNumberFormat="1" applyFont="1" applyFill="1" applyBorder="1" applyAlignment="1">
      <alignment vertical="top" wrapText="1"/>
    </xf>
    <xf numFmtId="164" fontId="13" fillId="2" borderId="11" xfId="0" applyNumberFormat="1" applyFont="1" applyFill="1" applyBorder="1" applyAlignment="1">
      <alignment horizontal="center" vertical="top" wrapText="1"/>
    </xf>
    <xf numFmtId="49" fontId="14" fillId="2" borderId="4" xfId="0" applyNumberFormat="1" applyFont="1" applyFill="1" applyBorder="1" applyAlignment="1">
      <alignment vertical="top" wrapText="1"/>
    </xf>
    <xf numFmtId="0" fontId="16" fillId="2" borderId="8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vertical="top" wrapText="1"/>
    </xf>
    <xf numFmtId="0" fontId="7" fillId="2" borderId="11" xfId="0" applyFont="1" applyFill="1" applyBorder="1" applyAlignment="1">
      <alignment vertical="top" wrapText="1"/>
    </xf>
    <xf numFmtId="0" fontId="7" fillId="2" borderId="6" xfId="0" applyFont="1" applyFill="1" applyBorder="1" applyAlignment="1">
      <alignment vertical="top" wrapText="1"/>
    </xf>
    <xf numFmtId="0" fontId="13" fillId="2" borderId="1" xfId="0" applyFont="1" applyFill="1" applyBorder="1" applyAlignment="1">
      <alignment horizontal="left" vertical="top" wrapText="1"/>
    </xf>
    <xf numFmtId="0" fontId="13" fillId="2" borderId="3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left" vertical="top" wrapText="1"/>
    </xf>
    <xf numFmtId="0" fontId="13" fillId="2" borderId="11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13" fillId="2" borderId="12" xfId="0" applyFont="1" applyFill="1" applyBorder="1" applyAlignment="1">
      <alignment horizontal="left" vertical="top" wrapText="1"/>
    </xf>
    <xf numFmtId="0" fontId="13" fillId="2" borderId="7" xfId="0" applyFont="1" applyFill="1" applyBorder="1" applyAlignment="1">
      <alignment horizontal="left" vertical="top" wrapText="1"/>
    </xf>
    <xf numFmtId="0" fontId="14" fillId="2" borderId="2" xfId="0" applyFont="1" applyFill="1" applyBorder="1" applyAlignment="1">
      <alignment vertical="top" wrapText="1"/>
    </xf>
    <xf numFmtId="49" fontId="14" fillId="2" borderId="7" xfId="0" applyNumberFormat="1" applyFont="1" applyFill="1" applyBorder="1" applyAlignment="1">
      <alignment vertical="top" wrapText="1"/>
    </xf>
    <xf numFmtId="164" fontId="10" fillId="2" borderId="4" xfId="0" applyNumberFormat="1" applyFont="1" applyFill="1" applyBorder="1" applyAlignment="1">
      <alignment horizontal="center"/>
    </xf>
    <xf numFmtId="0" fontId="18" fillId="0" borderId="0" xfId="0" applyFont="1" applyFill="1"/>
    <xf numFmtId="0" fontId="20" fillId="0" borderId="0" xfId="0" applyFont="1" applyFill="1" applyAlignment="1">
      <alignment vertical="center" wrapText="1"/>
    </xf>
    <xf numFmtId="0" fontId="21" fillId="0" borderId="0" xfId="0" applyFont="1" applyFill="1" applyAlignment="1">
      <alignment horizontal="left"/>
    </xf>
    <xf numFmtId="0" fontId="19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wrapText="1"/>
    </xf>
    <xf numFmtId="0" fontId="23" fillId="0" borderId="0" xfId="0" applyFont="1" applyFill="1" applyAlignment="1">
      <alignment horizontal="left"/>
    </xf>
    <xf numFmtId="0" fontId="11" fillId="0" borderId="3" xfId="0" applyFont="1" applyBorder="1"/>
    <xf numFmtId="0" fontId="14" fillId="2" borderId="9" xfId="0" applyFont="1" applyFill="1" applyBorder="1" applyAlignment="1">
      <alignment horizontal="left" vertical="top" wrapText="1"/>
    </xf>
    <xf numFmtId="164" fontId="14" fillId="2" borderId="3" xfId="0" applyNumberFormat="1" applyFont="1" applyFill="1" applyBorder="1" applyAlignment="1">
      <alignment horizontal="center" vertical="top" wrapText="1"/>
    </xf>
    <xf numFmtId="49" fontId="14" fillId="2" borderId="2" xfId="0" applyNumberFormat="1" applyFont="1" applyFill="1" applyBorder="1" applyAlignment="1">
      <alignment vertical="top" wrapText="1"/>
    </xf>
    <xf numFmtId="0" fontId="13" fillId="2" borderId="4" xfId="0" applyFont="1" applyFill="1" applyBorder="1" applyAlignment="1">
      <alignment horizontal="left" vertical="top" wrapText="1"/>
    </xf>
    <xf numFmtId="0" fontId="14" fillId="2" borderId="2" xfId="0" applyFont="1" applyFill="1" applyBorder="1" applyAlignment="1">
      <alignment horizontal="left" vertical="top" wrapText="1"/>
    </xf>
    <xf numFmtId="49" fontId="14" fillId="2" borderId="1" xfId="0" applyNumberFormat="1" applyFont="1" applyFill="1" applyBorder="1" applyAlignment="1">
      <alignment vertical="top" wrapText="1"/>
    </xf>
    <xf numFmtId="0" fontId="7" fillId="2" borderId="1" xfId="0" applyFont="1" applyFill="1" applyBorder="1" applyAlignment="1">
      <alignment vertical="top" wrapText="1"/>
    </xf>
    <xf numFmtId="0" fontId="7" fillId="2" borderId="7" xfId="0" applyFont="1" applyFill="1" applyBorder="1" applyAlignment="1">
      <alignment vertical="top" wrapText="1"/>
    </xf>
    <xf numFmtId="0" fontId="7" fillId="2" borderId="7" xfId="0" applyFont="1" applyFill="1" applyBorder="1" applyAlignment="1">
      <alignment horizontal="left" vertical="top" wrapText="1"/>
    </xf>
    <xf numFmtId="164" fontId="13" fillId="2" borderId="13" xfId="0" applyNumberFormat="1" applyFont="1" applyFill="1" applyBorder="1" applyAlignment="1">
      <alignment horizontal="center" vertical="top" wrapText="1"/>
    </xf>
    <xf numFmtId="0" fontId="13" fillId="2" borderId="10" xfId="0" applyNumberFormat="1" applyFont="1" applyFill="1" applyBorder="1" applyAlignment="1">
      <alignment horizontal="center" vertical="top" wrapText="1"/>
    </xf>
    <xf numFmtId="0" fontId="13" fillId="2" borderId="1" xfId="0" applyNumberFormat="1" applyFont="1" applyFill="1" applyBorder="1" applyAlignment="1">
      <alignment horizontal="center" vertical="top" wrapText="1"/>
    </xf>
    <xf numFmtId="2" fontId="13" fillId="2" borderId="1" xfId="0" applyNumberFormat="1" applyFont="1" applyFill="1" applyBorder="1" applyAlignment="1">
      <alignment horizontal="center" vertical="top" wrapText="1"/>
    </xf>
    <xf numFmtId="2" fontId="13" fillId="2" borderId="4" xfId="0" applyNumberFormat="1" applyFont="1" applyFill="1" applyBorder="1" applyAlignment="1">
      <alignment horizontal="center" vertical="top" wrapText="1"/>
    </xf>
    <xf numFmtId="0" fontId="13" fillId="2" borderId="6" xfId="0" applyNumberFormat="1" applyFont="1" applyFill="1" applyBorder="1" applyAlignment="1">
      <alignment horizontal="center" vertical="top" wrapText="1"/>
    </xf>
    <xf numFmtId="0" fontId="16" fillId="2" borderId="15" xfId="0" applyFont="1" applyFill="1" applyBorder="1" applyAlignment="1">
      <alignment horizontal="left" vertical="top" wrapText="1"/>
    </xf>
    <xf numFmtId="0" fontId="7" fillId="2" borderId="11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vertical="top" wrapText="1"/>
    </xf>
    <xf numFmtId="0" fontId="14" fillId="2" borderId="6" xfId="0" applyNumberFormat="1" applyFont="1" applyFill="1" applyBorder="1" applyAlignment="1">
      <alignment horizontal="center" vertical="top" wrapText="1"/>
    </xf>
    <xf numFmtId="4" fontId="14" fillId="2" borderId="6" xfId="0" applyNumberFormat="1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left" vertical="top" wrapText="1"/>
    </xf>
    <xf numFmtId="0" fontId="13" fillId="2" borderId="4" xfId="0" applyNumberFormat="1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left" vertical="top" wrapText="1"/>
    </xf>
    <xf numFmtId="0" fontId="13" fillId="2" borderId="5" xfId="0" applyFont="1" applyFill="1" applyBorder="1" applyAlignment="1">
      <alignment horizontal="left" vertical="top" wrapText="1"/>
    </xf>
    <xf numFmtId="164" fontId="26" fillId="0" borderId="0" xfId="0" applyNumberFormat="1" applyFont="1"/>
    <xf numFmtId="0" fontId="27" fillId="0" borderId="0" xfId="0" applyFont="1"/>
    <xf numFmtId="164" fontId="13" fillId="2" borderId="0" xfId="0" applyNumberFormat="1" applyFont="1" applyFill="1" applyBorder="1" applyAlignment="1">
      <alignment horizontal="center" vertical="top" wrapText="1"/>
    </xf>
    <xf numFmtId="4" fontId="13" fillId="2" borderId="1" xfId="0" applyNumberFormat="1" applyFont="1" applyFill="1" applyBorder="1" applyAlignment="1">
      <alignment horizontal="center" vertical="top" wrapText="1"/>
    </xf>
    <xf numFmtId="0" fontId="7" fillId="2" borderId="13" xfId="0" applyFont="1" applyFill="1" applyBorder="1" applyAlignment="1">
      <alignment vertical="top" wrapText="1"/>
    </xf>
    <xf numFmtId="0" fontId="7" fillId="2" borderId="9" xfId="0" applyFont="1" applyFill="1" applyBorder="1" applyAlignment="1">
      <alignment vertical="top" wrapText="1"/>
    </xf>
    <xf numFmtId="0" fontId="7" fillId="2" borderId="4" xfId="0" applyFont="1" applyFill="1" applyBorder="1" applyAlignment="1">
      <alignment vertical="top" wrapText="1"/>
    </xf>
    <xf numFmtId="164" fontId="28" fillId="0" borderId="0" xfId="0" applyNumberFormat="1" applyFont="1"/>
    <xf numFmtId="164" fontId="13" fillId="2" borderId="6" xfId="0" applyNumberFormat="1" applyFont="1" applyFill="1" applyBorder="1" applyAlignment="1">
      <alignment horizontal="center" vertical="top" wrapText="1"/>
    </xf>
    <xf numFmtId="0" fontId="14" fillId="2" borderId="7" xfId="0" applyFont="1" applyFill="1" applyBorder="1" applyAlignment="1">
      <alignment horizontal="left" vertical="top" wrapText="1"/>
    </xf>
    <xf numFmtId="0" fontId="14" fillId="2" borderId="12" xfId="0" applyFont="1" applyFill="1" applyBorder="1" applyAlignment="1">
      <alignment horizontal="left" vertical="top" wrapText="1"/>
    </xf>
    <xf numFmtId="0" fontId="14" fillId="2" borderId="11" xfId="0" applyFont="1" applyFill="1" applyBorder="1" applyAlignment="1">
      <alignment horizontal="left" vertical="top" wrapText="1"/>
    </xf>
    <xf numFmtId="0" fontId="14" fillId="2" borderId="14" xfId="0" applyFont="1" applyFill="1" applyBorder="1" applyAlignment="1">
      <alignment horizontal="left" vertical="top" wrapText="1"/>
    </xf>
    <xf numFmtId="0" fontId="14" fillId="2" borderId="13" xfId="0" applyFont="1" applyFill="1" applyBorder="1" applyAlignment="1">
      <alignment horizontal="left" vertical="top" wrapText="1"/>
    </xf>
    <xf numFmtId="0" fontId="14" fillId="2" borderId="7" xfId="0" applyFont="1" applyFill="1" applyBorder="1" applyAlignment="1">
      <alignment vertical="top" wrapText="1"/>
    </xf>
    <xf numFmtId="0" fontId="14" fillId="2" borderId="11" xfId="0" applyFont="1" applyFill="1" applyBorder="1" applyAlignment="1">
      <alignment vertical="top" wrapText="1"/>
    </xf>
    <xf numFmtId="0" fontId="2" fillId="2" borderId="15" xfId="0" applyFont="1" applyFill="1" applyBorder="1" applyAlignment="1">
      <alignment horizontal="left" vertical="top" wrapText="1"/>
    </xf>
    <xf numFmtId="0" fontId="14" fillId="2" borderId="10" xfId="0" applyNumberFormat="1" applyFont="1" applyFill="1" applyBorder="1" applyAlignment="1">
      <alignment horizontal="center" vertical="top" wrapText="1"/>
    </xf>
    <xf numFmtId="164" fontId="13" fillId="2" borderId="4" xfId="0" applyNumberFormat="1" applyFont="1" applyFill="1" applyBorder="1" applyAlignment="1">
      <alignment horizontal="center" vertical="top" wrapText="1"/>
    </xf>
    <xf numFmtId="0" fontId="13" fillId="2" borderId="9" xfId="0" applyFont="1" applyFill="1" applyBorder="1" applyAlignment="1">
      <alignment horizontal="left" vertical="top" wrapText="1"/>
    </xf>
    <xf numFmtId="0" fontId="7" fillId="2" borderId="15" xfId="0" applyFont="1" applyFill="1" applyBorder="1" applyAlignment="1">
      <alignment vertical="top" wrapText="1"/>
    </xf>
    <xf numFmtId="0" fontId="13" fillId="2" borderId="13" xfId="0" applyFont="1" applyFill="1" applyBorder="1" applyAlignment="1">
      <alignment horizontal="left" vertical="top" wrapText="1"/>
    </xf>
    <xf numFmtId="0" fontId="13" fillId="2" borderId="15" xfId="0" applyFont="1" applyFill="1" applyBorder="1" applyAlignment="1">
      <alignment horizontal="left" vertical="top" wrapText="1"/>
    </xf>
    <xf numFmtId="49" fontId="14" fillId="2" borderId="11" xfId="0" applyNumberFormat="1" applyFont="1" applyFill="1" applyBorder="1" applyAlignment="1">
      <alignment vertical="top" wrapText="1"/>
    </xf>
    <xf numFmtId="164" fontId="14" fillId="2" borderId="9" xfId="0" applyNumberFormat="1" applyFont="1" applyFill="1" applyBorder="1" applyAlignment="1">
      <alignment horizontal="center" vertical="top" wrapText="1"/>
    </xf>
    <xf numFmtId="0" fontId="14" fillId="2" borderId="12" xfId="0" applyFont="1" applyFill="1" applyBorder="1" applyAlignment="1">
      <alignment vertical="top" wrapText="1"/>
    </xf>
    <xf numFmtId="0" fontId="7" fillId="2" borderId="13" xfId="0" applyFont="1" applyFill="1" applyBorder="1" applyAlignment="1">
      <alignment horizontal="left" vertical="top" wrapText="1"/>
    </xf>
    <xf numFmtId="164" fontId="14" fillId="2" borderId="10" xfId="0" applyNumberFormat="1" applyFont="1" applyFill="1" applyBorder="1" applyAlignment="1">
      <alignment horizontal="center" vertical="top" wrapText="1"/>
    </xf>
    <xf numFmtId="0" fontId="17" fillId="2" borderId="3" xfId="0" applyFont="1" applyFill="1" applyBorder="1" applyAlignment="1">
      <alignment horizontal="left" vertical="top" wrapText="1"/>
    </xf>
    <xf numFmtId="0" fontId="17" fillId="2" borderId="13" xfId="0" applyFont="1" applyFill="1" applyBorder="1" applyAlignment="1">
      <alignment horizontal="left" vertical="top" wrapText="1"/>
    </xf>
    <xf numFmtId="0" fontId="0" fillId="0" borderId="15" xfId="0" applyBorder="1"/>
    <xf numFmtId="0" fontId="13" fillId="2" borderId="3" xfId="0" applyFont="1" applyFill="1" applyBorder="1" applyAlignment="1">
      <alignment vertical="top" wrapText="1"/>
    </xf>
    <xf numFmtId="0" fontId="13" fillId="2" borderId="11" xfId="0" applyFont="1" applyFill="1" applyBorder="1" applyAlignment="1">
      <alignment vertical="top" wrapText="1"/>
    </xf>
    <xf numFmtId="49" fontId="14" fillId="2" borderId="12" xfId="0" applyNumberFormat="1" applyFont="1" applyFill="1" applyBorder="1" applyAlignment="1">
      <alignment vertical="top" wrapText="1"/>
    </xf>
    <xf numFmtId="49" fontId="14" fillId="2" borderId="8" xfId="0" applyNumberFormat="1" applyFont="1" applyFill="1" applyBorder="1" applyAlignment="1">
      <alignment vertical="top" wrapText="1"/>
    </xf>
    <xf numFmtId="49" fontId="14" fillId="2" borderId="6" xfId="0" applyNumberFormat="1" applyFont="1" applyFill="1" applyBorder="1" applyAlignment="1">
      <alignment vertical="top" wrapText="1"/>
    </xf>
    <xf numFmtId="49" fontId="14" fillId="2" borderId="14" xfId="0" applyNumberFormat="1" applyFont="1" applyFill="1" applyBorder="1" applyAlignment="1">
      <alignment vertical="top" wrapText="1"/>
    </xf>
    <xf numFmtId="167" fontId="13" fillId="2" borderId="1" xfId="0" applyNumberFormat="1" applyFont="1" applyFill="1" applyBorder="1" applyAlignment="1">
      <alignment horizontal="center" vertical="top" wrapText="1"/>
    </xf>
    <xf numFmtId="164" fontId="27" fillId="0" borderId="0" xfId="0" applyNumberFormat="1" applyFont="1"/>
    <xf numFmtId="0" fontId="13" fillId="2" borderId="3" xfId="0" applyFont="1" applyFill="1" applyBorder="1" applyAlignment="1">
      <alignment horizontal="left" vertical="top" wrapText="1"/>
    </xf>
    <xf numFmtId="0" fontId="14" fillId="2" borderId="6" xfId="0" applyFont="1" applyFill="1" applyBorder="1" applyAlignment="1">
      <alignment vertical="top" wrapText="1"/>
    </xf>
    <xf numFmtId="0" fontId="14" fillId="2" borderId="6" xfId="0" applyFont="1" applyFill="1" applyBorder="1" applyAlignment="1">
      <alignment horizontal="left" vertical="top" wrapText="1"/>
    </xf>
    <xf numFmtId="0" fontId="14" fillId="2" borderId="4" xfId="0" applyFont="1" applyFill="1" applyBorder="1" applyAlignment="1">
      <alignment horizontal="left" vertical="top" wrapText="1"/>
    </xf>
    <xf numFmtId="164" fontId="13" fillId="2" borderId="3" xfId="0" applyNumberFormat="1" applyFont="1" applyFill="1" applyBorder="1" applyAlignment="1">
      <alignment horizontal="left" vertical="top" wrapText="1"/>
    </xf>
    <xf numFmtId="0" fontId="13" fillId="2" borderId="2" xfId="0" applyFont="1" applyFill="1" applyBorder="1" applyAlignment="1">
      <alignment horizontal="left" vertical="top" wrapText="1"/>
    </xf>
    <xf numFmtId="0" fontId="13" fillId="2" borderId="3" xfId="0" applyFont="1" applyFill="1" applyBorder="1" applyAlignment="1">
      <alignment horizontal="left" vertical="top" wrapText="1"/>
    </xf>
    <xf numFmtId="164" fontId="14" fillId="2" borderId="13" xfId="0" applyNumberFormat="1" applyFont="1" applyFill="1" applyBorder="1" applyAlignment="1">
      <alignment horizontal="center" vertical="top" wrapText="1"/>
    </xf>
    <xf numFmtId="0" fontId="14" fillId="2" borderId="4" xfId="0" applyFont="1" applyFill="1" applyBorder="1" applyAlignment="1">
      <alignment horizontal="center" vertical="top" wrapText="1"/>
    </xf>
    <xf numFmtId="0" fontId="0" fillId="0" borderId="11" xfId="0" applyBorder="1"/>
    <xf numFmtId="164" fontId="29" fillId="0" borderId="0" xfId="0" applyNumberFormat="1" applyFont="1"/>
    <xf numFmtId="164" fontId="13" fillId="2" borderId="2" xfId="0" applyNumberFormat="1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left" vertical="top" wrapText="1"/>
    </xf>
    <xf numFmtId="164" fontId="14" fillId="2" borderId="4" xfId="0" applyNumberFormat="1" applyFont="1" applyFill="1" applyBorder="1" applyAlignment="1">
      <alignment horizontal="center" vertical="top" wrapText="1"/>
    </xf>
    <xf numFmtId="0" fontId="17" fillId="2" borderId="4" xfId="0" applyFont="1" applyFill="1" applyBorder="1" applyAlignment="1">
      <alignment horizontal="left" vertical="top" wrapText="1"/>
    </xf>
    <xf numFmtId="0" fontId="14" fillId="2" borderId="8" xfId="0" applyFont="1" applyFill="1" applyBorder="1" applyAlignment="1">
      <alignment vertical="top" wrapText="1"/>
    </xf>
    <xf numFmtId="0" fontId="16" fillId="2" borderId="14" xfId="0" applyFont="1" applyFill="1" applyBorder="1" applyAlignment="1">
      <alignment horizontal="left" vertical="top" wrapText="1"/>
    </xf>
    <xf numFmtId="0" fontId="7" fillId="2" borderId="12" xfId="0" applyFont="1" applyFill="1" applyBorder="1" applyAlignment="1">
      <alignment horizontal="left" vertical="top" wrapText="1"/>
    </xf>
    <xf numFmtId="0" fontId="0" fillId="0" borderId="14" xfId="0" applyBorder="1"/>
    <xf numFmtId="0" fontId="13" fillId="2" borderId="2" xfId="0" applyFont="1" applyFill="1" applyBorder="1" applyAlignment="1">
      <alignment vertical="top" wrapText="1"/>
    </xf>
    <xf numFmtId="0" fontId="13" fillId="2" borderId="4" xfId="0" applyFont="1" applyFill="1" applyBorder="1" applyAlignment="1">
      <alignment vertical="top" wrapText="1"/>
    </xf>
    <xf numFmtId="0" fontId="13" fillId="2" borderId="7" xfId="0" applyFont="1" applyFill="1" applyBorder="1" applyAlignment="1">
      <alignment vertical="top" wrapText="1"/>
    </xf>
    <xf numFmtId="0" fontId="13" fillId="2" borderId="12" xfId="0" applyFont="1" applyFill="1" applyBorder="1" applyAlignment="1">
      <alignment vertical="top" wrapText="1"/>
    </xf>
    <xf numFmtId="0" fontId="17" fillId="2" borderId="10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left" vertical="top" wrapText="1"/>
    </xf>
    <xf numFmtId="0" fontId="14" fillId="2" borderId="5" xfId="0" applyFont="1" applyFill="1" applyBorder="1" applyAlignment="1">
      <alignment vertical="top" wrapText="1"/>
    </xf>
    <xf numFmtId="0" fontId="14" fillId="2" borderId="5" xfId="0" applyFont="1" applyFill="1" applyBorder="1" applyAlignment="1">
      <alignment horizontal="left" vertical="top" wrapText="1"/>
    </xf>
    <xf numFmtId="164" fontId="14" fillId="2" borderId="2" xfId="0" applyNumberFormat="1" applyFont="1" applyFill="1" applyBorder="1" applyAlignment="1">
      <alignment horizontal="center" vertical="top" wrapText="1"/>
    </xf>
    <xf numFmtId="0" fontId="14" fillId="2" borderId="8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vertical="top" wrapText="1"/>
    </xf>
    <xf numFmtId="0" fontId="2" fillId="2" borderId="0" xfId="0" applyFont="1" applyFill="1" applyAlignment="1">
      <alignment wrapText="1"/>
    </xf>
    <xf numFmtId="0" fontId="10" fillId="2" borderId="2" xfId="0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horizontal="center" vertical="top" wrapText="1"/>
    </xf>
    <xf numFmtId="0" fontId="12" fillId="2" borderId="3" xfId="0" applyFont="1" applyFill="1" applyBorder="1" applyAlignment="1">
      <alignment vertical="top" wrapText="1"/>
    </xf>
    <xf numFmtId="0" fontId="11" fillId="2" borderId="4" xfId="0" applyFont="1" applyFill="1" applyBorder="1" applyAlignment="1">
      <alignment vertical="top"/>
    </xf>
    <xf numFmtId="0" fontId="12" fillId="2" borderId="3" xfId="0" applyFont="1" applyFill="1" applyBorder="1" applyAlignment="1">
      <alignment vertical="top"/>
    </xf>
    <xf numFmtId="0" fontId="17" fillId="2" borderId="7" xfId="0" applyFont="1" applyFill="1" applyBorder="1" applyAlignment="1">
      <alignment horizontal="left" vertical="top" wrapText="1"/>
    </xf>
    <xf numFmtId="0" fontId="17" fillId="2" borderId="8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wrapText="1"/>
    </xf>
    <xf numFmtId="0" fontId="17" fillId="2" borderId="11" xfId="0" applyFont="1" applyFill="1" applyBorder="1" applyAlignment="1">
      <alignment horizontal="left" vertical="top" wrapText="1"/>
    </xf>
    <xf numFmtId="0" fontId="17" fillId="2" borderId="15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left" wrapText="1"/>
    </xf>
    <xf numFmtId="0" fontId="7" fillId="2" borderId="8" xfId="0" applyFont="1" applyFill="1" applyBorder="1" applyAlignment="1">
      <alignment horizontal="left" vertical="top" wrapText="1"/>
    </xf>
    <xf numFmtId="0" fontId="11" fillId="2" borderId="8" xfId="0" applyFont="1" applyFill="1" applyBorder="1" applyAlignment="1">
      <alignment wrapText="1"/>
    </xf>
    <xf numFmtId="0" fontId="11" fillId="2" borderId="6" xfId="0" applyFont="1" applyFill="1" applyBorder="1" applyAlignment="1">
      <alignment wrapText="1"/>
    </xf>
    <xf numFmtId="0" fontId="25" fillId="0" borderId="0" xfId="0" applyFont="1" applyFill="1" applyBorder="1" applyAlignment="1">
      <alignment horizontal="left" vertical="top" wrapText="1"/>
    </xf>
    <xf numFmtId="0" fontId="17" fillId="2" borderId="5" xfId="0" applyFont="1" applyFill="1" applyBorder="1" applyAlignment="1">
      <alignment horizontal="left" vertical="top" wrapText="1"/>
    </xf>
    <xf numFmtId="0" fontId="17" fillId="2" borderId="14" xfId="0" applyFont="1" applyFill="1" applyBorder="1" applyAlignment="1">
      <alignment horizontal="left" vertical="top" wrapText="1"/>
    </xf>
    <xf numFmtId="0" fontId="17" fillId="2" borderId="12" xfId="0" applyFont="1" applyFill="1" applyBorder="1" applyAlignment="1">
      <alignment horizontal="left" vertical="top" wrapText="1"/>
    </xf>
    <xf numFmtId="164" fontId="28" fillId="0" borderId="0" xfId="0" applyNumberFormat="1" applyFont="1" applyAlignment="1">
      <alignment horizontal="center"/>
    </xf>
    <xf numFmtId="0" fontId="24" fillId="0" borderId="0" xfId="0" applyFont="1" applyBorder="1" applyAlignment="1">
      <alignment horizontal="left" wrapText="1"/>
    </xf>
    <xf numFmtId="0" fontId="10" fillId="2" borderId="0" xfId="0" applyFont="1" applyFill="1" applyBorder="1" applyAlignment="1">
      <alignment horizontal="left"/>
    </xf>
    <xf numFmtId="0" fontId="10" fillId="2" borderId="9" xfId="0" applyFont="1" applyFill="1" applyBorder="1" applyAlignment="1">
      <alignment horizontal="left"/>
    </xf>
    <xf numFmtId="0" fontId="6" fillId="2" borderId="0" xfId="0" applyFont="1" applyFill="1" applyAlignment="1">
      <alignment wrapText="1"/>
    </xf>
    <xf numFmtId="0" fontId="11" fillId="2" borderId="4" xfId="0" applyFont="1" applyFill="1" applyBorder="1" applyAlignment="1">
      <alignment vertical="top" wrapText="1"/>
    </xf>
    <xf numFmtId="0" fontId="10" fillId="2" borderId="5" xfId="0" applyFont="1" applyFill="1" applyBorder="1" applyAlignment="1">
      <alignment horizontal="center" vertical="top" wrapText="1"/>
    </xf>
    <xf numFmtId="0" fontId="11" fillId="2" borderId="8" xfId="0" applyFont="1" applyFill="1" applyBorder="1" applyAlignment="1">
      <alignment horizontal="center" vertical="top" wrapText="1"/>
    </xf>
    <xf numFmtId="0" fontId="11" fillId="2" borderId="6" xfId="0" applyFont="1" applyFill="1" applyBorder="1" applyAlignment="1">
      <alignment horizontal="center" vertical="top" wrapText="1"/>
    </xf>
    <xf numFmtId="0" fontId="24" fillId="0" borderId="0" xfId="0" applyFont="1" applyFill="1" applyAlignment="1">
      <alignment horizontal="center" vertical="center" wrapText="1"/>
    </xf>
  </cellXfs>
  <cellStyles count="5">
    <cellStyle name="Обычный" xfId="0" builtinId="0"/>
    <cellStyle name="Обычный 2" xfId="1"/>
    <cellStyle name="Стиль 1" xfId="2"/>
    <cellStyle name="Стиль 2" xfId="3"/>
    <cellStyle name="Финансовый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\&#1055;&#1056;&#1054;&#1043;&#1056;&#1040;&#1052;&#1040;\2024\&#1040;&#1082;&#1090;&#1091;&#1072;&#1083;&#1100;&#1085;&#1072;%20&#1074;&#1077;&#1088;&#1089;&#1110;&#1103;\2019-2027\&#1044;&#1086;&#1076;&#1072;&#1090;&#1086;&#1082;%20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4">
          <cell r="C34" t="str">
            <v>Нове будівництво відокремленого блоку автономної системи опалення з використанням комплектного теплогенеруючого модуля на базі теплових насосів типу «повітря-вода» для Комунального закладу дошкільної освіти (ясла-садок) №14 Криворізької міської ради за адресою: вул. Олексія Різничен-
ка, 80а, м. Кривий Ріг, Дніпропетровська обл.</v>
          </cell>
        </row>
        <row r="35">
          <cell r="C35" t="str">
            <v>Нове будівництво відокремленого блоку автономної системи опалення з використанням комплектного теплогенеруючого модуля на базі теплових насосів типу «повітря-вода» для Комунального закладу дошкільної освіти (ясла-садок) №42 Криворізької міської ради за адресою: вул. Космонавтів, 42, 
м. Кривий Ріг, Дніпропетровська обл.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tabSelected="1" view="pageBreakPreview" topLeftCell="A3" zoomScaleNormal="100" zoomScaleSheetLayoutView="100" workbookViewId="0">
      <selection activeCell="C8" sqref="C8:H8"/>
    </sheetView>
  </sheetViews>
  <sheetFormatPr defaultRowHeight="15" x14ac:dyDescent="0.25"/>
  <cols>
    <col min="1" max="1" width="3.5703125" customWidth="1"/>
    <col min="2" max="2" width="29.42578125" customWidth="1"/>
    <col min="3" max="3" width="49.7109375" customWidth="1"/>
    <col min="4" max="4" width="11" customWidth="1"/>
    <col min="5" max="5" width="27.140625" customWidth="1"/>
    <col min="6" max="6" width="24.7109375" customWidth="1"/>
    <col min="7" max="7" width="15.28515625" customWidth="1"/>
    <col min="8" max="8" width="15.42578125" customWidth="1"/>
    <col min="9" max="9" width="13.85546875" customWidth="1"/>
    <col min="10" max="10" width="15.42578125" customWidth="1"/>
    <col min="12" max="12" width="30.5703125" customWidth="1"/>
    <col min="13" max="13" width="31.140625" customWidth="1"/>
    <col min="14" max="14" width="16.7109375" customWidth="1"/>
    <col min="15" max="15" width="18.28515625" customWidth="1"/>
    <col min="17" max="17" width="10" bestFit="1" customWidth="1"/>
  </cols>
  <sheetData>
    <row r="1" spans="1:10" ht="15.75" hidden="1" x14ac:dyDescent="0.25">
      <c r="A1" s="1"/>
      <c r="B1" s="1"/>
      <c r="C1" s="7"/>
      <c r="D1" s="7"/>
      <c r="E1" s="7"/>
      <c r="F1" s="7"/>
      <c r="G1" s="3"/>
      <c r="H1" s="2"/>
      <c r="I1" s="169" t="s">
        <v>14</v>
      </c>
      <c r="J1" s="169"/>
    </row>
    <row r="2" spans="1:10" ht="15.75" hidden="1" x14ac:dyDescent="0.25">
      <c r="A2" s="1"/>
      <c r="B2" s="1"/>
      <c r="C2" s="7"/>
      <c r="D2" s="7"/>
      <c r="E2" s="7"/>
      <c r="F2" s="7"/>
      <c r="G2" s="3"/>
      <c r="H2" s="2"/>
      <c r="I2" s="6"/>
      <c r="J2" s="6"/>
    </row>
    <row r="3" spans="1:10" ht="15.75" customHeight="1" x14ac:dyDescent="0.25">
      <c r="A3" s="1"/>
      <c r="B3" s="1"/>
      <c r="C3" s="7"/>
      <c r="D3" s="7"/>
      <c r="E3" s="7"/>
      <c r="F3" s="7"/>
      <c r="G3" s="145"/>
      <c r="H3" s="154" t="s">
        <v>85</v>
      </c>
      <c r="I3" s="154"/>
      <c r="J3" s="154"/>
    </row>
    <row r="4" spans="1:10" ht="15.75" customHeight="1" x14ac:dyDescent="0.25">
      <c r="A4" s="1"/>
      <c r="B4" s="1"/>
      <c r="C4" s="7"/>
      <c r="D4" s="7"/>
      <c r="E4" s="7"/>
      <c r="F4" s="7"/>
      <c r="G4" s="145"/>
      <c r="H4" s="154"/>
      <c r="I4" s="154"/>
      <c r="J4" s="154"/>
    </row>
    <row r="5" spans="1:10" ht="15.75" customHeight="1" x14ac:dyDescent="0.25">
      <c r="A5" s="1"/>
      <c r="B5" s="1"/>
      <c r="C5" s="7"/>
      <c r="D5" s="7"/>
      <c r="E5" s="7"/>
      <c r="F5" s="7"/>
      <c r="G5" s="145"/>
      <c r="H5" s="154"/>
      <c r="I5" s="154"/>
      <c r="J5" s="154"/>
    </row>
    <row r="6" spans="1:10" ht="15.75" x14ac:dyDescent="0.25">
      <c r="A6" s="1"/>
      <c r="B6" s="1"/>
      <c r="C6" s="7"/>
      <c r="D6" s="7"/>
      <c r="E6" s="7"/>
      <c r="F6" s="7"/>
      <c r="G6" s="12"/>
      <c r="H6" s="12"/>
      <c r="I6" s="12"/>
      <c r="J6" s="12"/>
    </row>
    <row r="7" spans="1:10" ht="15.75" x14ac:dyDescent="0.25">
      <c r="A7" s="1"/>
      <c r="B7" s="1"/>
      <c r="C7" s="7"/>
      <c r="D7" s="7"/>
      <c r="E7" s="7"/>
      <c r="F7" s="7"/>
      <c r="G7" s="10" t="s">
        <v>18</v>
      </c>
      <c r="H7" s="10"/>
      <c r="I7" s="11"/>
      <c r="J7" s="11"/>
    </row>
    <row r="8" spans="1:10" ht="59.25" customHeight="1" x14ac:dyDescent="0.5">
      <c r="A8" s="42"/>
      <c r="B8" s="42"/>
      <c r="C8" s="174" t="s">
        <v>20</v>
      </c>
      <c r="D8" s="174"/>
      <c r="E8" s="174"/>
      <c r="F8" s="174"/>
      <c r="G8" s="174"/>
      <c r="H8" s="174"/>
      <c r="I8" s="43"/>
      <c r="J8" s="44"/>
    </row>
    <row r="9" spans="1:10" ht="10.5" customHeight="1" x14ac:dyDescent="0.5">
      <c r="A9" s="42"/>
      <c r="B9" s="42"/>
      <c r="C9" s="45"/>
      <c r="D9" s="46"/>
      <c r="E9" s="46"/>
      <c r="F9" s="46"/>
      <c r="G9" s="46"/>
      <c r="H9" s="46"/>
      <c r="I9" s="47"/>
      <c r="J9" s="47"/>
    </row>
    <row r="10" spans="1:10" ht="23.25" customHeight="1" x14ac:dyDescent="0.25">
      <c r="A10" s="174" t="s">
        <v>0</v>
      </c>
      <c r="B10" s="174"/>
      <c r="C10" s="174"/>
      <c r="D10" s="174"/>
      <c r="E10" s="174"/>
      <c r="F10" s="174"/>
      <c r="G10" s="174"/>
      <c r="H10" s="174"/>
      <c r="I10" s="174"/>
      <c r="J10" s="174"/>
    </row>
    <row r="11" spans="1:10" ht="32.25" customHeight="1" x14ac:dyDescent="0.25">
      <c r="A11" s="174" t="s">
        <v>29</v>
      </c>
      <c r="B11" s="174"/>
      <c r="C11" s="174"/>
      <c r="D11" s="174"/>
      <c r="E11" s="174"/>
      <c r="F11" s="174"/>
      <c r="G11" s="174"/>
      <c r="H11" s="174"/>
      <c r="I11" s="174"/>
      <c r="J11" s="174"/>
    </row>
    <row r="12" spans="1:10" ht="10.5" customHeight="1" x14ac:dyDescent="0.25">
      <c r="A12" s="4"/>
      <c r="B12" s="5"/>
      <c r="C12" s="5"/>
      <c r="D12" s="5"/>
      <c r="E12" s="5"/>
      <c r="F12" s="5"/>
      <c r="G12" s="5"/>
      <c r="H12" s="5"/>
      <c r="I12" s="5"/>
      <c r="J12" s="5"/>
    </row>
    <row r="13" spans="1:10" ht="15.75" x14ac:dyDescent="0.25">
      <c r="A13" s="146" t="s">
        <v>11</v>
      </c>
      <c r="B13" s="146" t="s">
        <v>4</v>
      </c>
      <c r="C13" s="146" t="s">
        <v>8</v>
      </c>
      <c r="D13" s="146" t="s">
        <v>19</v>
      </c>
      <c r="E13" s="146" t="s">
        <v>5</v>
      </c>
      <c r="F13" s="146" t="s">
        <v>10</v>
      </c>
      <c r="G13" s="146" t="s">
        <v>15</v>
      </c>
      <c r="H13" s="171" t="s">
        <v>13</v>
      </c>
      <c r="I13" s="172"/>
      <c r="J13" s="173"/>
    </row>
    <row r="14" spans="1:10" ht="15" customHeight="1" x14ac:dyDescent="0.25">
      <c r="A14" s="149"/>
      <c r="B14" s="149"/>
      <c r="C14" s="151"/>
      <c r="D14" s="147"/>
      <c r="E14" s="147"/>
      <c r="F14" s="147"/>
      <c r="G14" s="147"/>
      <c r="H14" s="146" t="s">
        <v>22</v>
      </c>
      <c r="I14" s="146" t="s">
        <v>23</v>
      </c>
      <c r="J14" s="146" t="s">
        <v>24</v>
      </c>
    </row>
    <row r="15" spans="1:10" ht="48" customHeight="1" x14ac:dyDescent="0.25">
      <c r="A15" s="170"/>
      <c r="B15" s="150"/>
      <c r="C15" s="150"/>
      <c r="D15" s="148"/>
      <c r="E15" s="148"/>
      <c r="F15" s="148"/>
      <c r="G15" s="170"/>
      <c r="H15" s="148"/>
      <c r="I15" s="148"/>
      <c r="J15" s="148" t="s">
        <v>7</v>
      </c>
    </row>
    <row r="16" spans="1:10" ht="15" customHeight="1" x14ac:dyDescent="0.25">
      <c r="A16" s="13">
        <v>1</v>
      </c>
      <c r="B16" s="14">
        <v>2</v>
      </c>
      <c r="C16" s="14">
        <v>3</v>
      </c>
      <c r="D16" s="15">
        <v>4</v>
      </c>
      <c r="E16" s="15">
        <v>5</v>
      </c>
      <c r="F16" s="15">
        <v>6</v>
      </c>
      <c r="G16" s="13">
        <v>7</v>
      </c>
      <c r="H16" s="15">
        <v>8</v>
      </c>
      <c r="I16" s="15">
        <v>9</v>
      </c>
      <c r="J16" s="15">
        <v>10</v>
      </c>
    </row>
    <row r="17" spans="1:17" ht="82.5" customHeight="1" x14ac:dyDescent="0.25">
      <c r="A17" s="53">
        <v>1</v>
      </c>
      <c r="B17" s="53" t="s">
        <v>3</v>
      </c>
      <c r="C17" s="16" t="s">
        <v>33</v>
      </c>
      <c r="D17" s="57" t="s">
        <v>21</v>
      </c>
      <c r="E17" s="29" t="s">
        <v>60</v>
      </c>
      <c r="F17" s="77" t="s">
        <v>80</v>
      </c>
      <c r="G17" s="18">
        <f>H17+I17+J17</f>
        <v>13300</v>
      </c>
      <c r="H17" s="18">
        <f>H18+H19</f>
        <v>13300</v>
      </c>
      <c r="I17" s="18">
        <f t="shared" ref="I17:J17" si="0">I18+I19</f>
        <v>0</v>
      </c>
      <c r="J17" s="18">
        <f t="shared" si="0"/>
        <v>0</v>
      </c>
    </row>
    <row r="18" spans="1:17" ht="208.5" customHeight="1" x14ac:dyDescent="0.25">
      <c r="A18" s="25"/>
      <c r="B18" s="48"/>
      <c r="C18" s="28" t="s">
        <v>27</v>
      </c>
      <c r="D18" s="30"/>
      <c r="E18" s="33" t="s">
        <v>54</v>
      </c>
      <c r="F18" s="78"/>
      <c r="G18" s="58">
        <f t="shared" ref="G18:G19" si="1">H18+I18+J18</f>
        <v>10800</v>
      </c>
      <c r="H18" s="75">
        <v>10800</v>
      </c>
      <c r="I18" s="26">
        <v>0</v>
      </c>
      <c r="J18" s="19">
        <v>0</v>
      </c>
    </row>
    <row r="19" spans="1:17" ht="69" customHeight="1" x14ac:dyDescent="0.25">
      <c r="A19" s="25"/>
      <c r="B19" s="48"/>
      <c r="C19" s="64" t="s">
        <v>30</v>
      </c>
      <c r="D19" s="65"/>
      <c r="E19" s="79" t="s">
        <v>31</v>
      </c>
      <c r="F19" s="78"/>
      <c r="G19" s="58">
        <f t="shared" si="1"/>
        <v>2500</v>
      </c>
      <c r="H19" s="23">
        <v>2500</v>
      </c>
      <c r="I19" s="23">
        <v>0</v>
      </c>
      <c r="J19" s="23">
        <v>0</v>
      </c>
    </row>
    <row r="20" spans="1:17" ht="15.75" x14ac:dyDescent="0.25">
      <c r="A20" s="51"/>
      <c r="B20" s="152" t="s">
        <v>2</v>
      </c>
      <c r="C20" s="153"/>
      <c r="D20" s="69"/>
      <c r="E20" s="66"/>
      <c r="F20" s="31"/>
      <c r="G20" s="18">
        <f>H20+I20+J20</f>
        <v>13300</v>
      </c>
      <c r="H20" s="17">
        <f>H17</f>
        <v>13300</v>
      </c>
      <c r="I20" s="17">
        <f t="shared" ref="I20:J20" si="2">I17</f>
        <v>0</v>
      </c>
      <c r="J20" s="17">
        <f t="shared" si="2"/>
        <v>0</v>
      </c>
    </row>
    <row r="21" spans="1:17" ht="54" customHeight="1" x14ac:dyDescent="0.25">
      <c r="A21" s="71">
        <v>2</v>
      </c>
      <c r="B21" s="113" t="s">
        <v>9</v>
      </c>
      <c r="C21" s="114" t="s">
        <v>25</v>
      </c>
      <c r="D21" s="72" t="s">
        <v>21</v>
      </c>
      <c r="E21" s="32" t="s">
        <v>6</v>
      </c>
      <c r="F21" s="32" t="s">
        <v>12</v>
      </c>
      <c r="G21" s="18">
        <f>G32</f>
        <v>218.25200000000001</v>
      </c>
      <c r="H21" s="17">
        <f>H29+H30+H31</f>
        <v>218.25200000000001</v>
      </c>
      <c r="I21" s="17">
        <f>I29+I30+I31</f>
        <v>0</v>
      </c>
      <c r="J21" s="17">
        <f>J29+J30+J31</f>
        <v>0</v>
      </c>
    </row>
    <row r="22" spans="1:17" ht="73.5" customHeight="1" x14ac:dyDescent="0.25">
      <c r="A22" s="87"/>
      <c r="B22" s="39"/>
      <c r="C22" s="36" t="s">
        <v>58</v>
      </c>
      <c r="D22" s="38"/>
      <c r="E22" s="117"/>
      <c r="F22" s="94"/>
      <c r="G22" s="70" t="s">
        <v>61</v>
      </c>
      <c r="H22" s="70" t="s">
        <v>61</v>
      </c>
      <c r="I22" s="62">
        <v>0</v>
      </c>
      <c r="J22" s="62">
        <v>0</v>
      </c>
      <c r="Q22" s="8"/>
    </row>
    <row r="23" spans="1:17" ht="73.5" customHeight="1" x14ac:dyDescent="0.25">
      <c r="A23" s="88"/>
      <c r="B23" s="24"/>
      <c r="C23" s="34" t="s">
        <v>55</v>
      </c>
      <c r="D23" s="35"/>
      <c r="E23" s="118"/>
      <c r="F23" s="92"/>
      <c r="G23" s="60" t="s">
        <v>36</v>
      </c>
      <c r="H23" s="60" t="s">
        <v>36</v>
      </c>
      <c r="I23" s="62">
        <v>0</v>
      </c>
      <c r="J23" s="61">
        <v>0</v>
      </c>
      <c r="Q23" s="8"/>
    </row>
    <row r="24" spans="1:17" ht="75" customHeight="1" x14ac:dyDescent="0.25">
      <c r="A24" s="88"/>
      <c r="B24" s="20"/>
      <c r="C24" s="34" t="s">
        <v>52</v>
      </c>
      <c r="D24" s="35"/>
      <c r="E24" s="118"/>
      <c r="F24" s="94" t="s">
        <v>74</v>
      </c>
      <c r="G24" s="63" t="s">
        <v>84</v>
      </c>
      <c r="H24" s="63" t="s">
        <v>84</v>
      </c>
      <c r="I24" s="61">
        <v>0</v>
      </c>
      <c r="J24" s="61">
        <v>0</v>
      </c>
    </row>
    <row r="25" spans="1:17" ht="72.75" customHeight="1" x14ac:dyDescent="0.25">
      <c r="A25" s="88"/>
      <c r="B25" s="20"/>
      <c r="C25" s="36" t="s">
        <v>17</v>
      </c>
      <c r="D25" s="35"/>
      <c r="E25" s="84"/>
      <c r="F25" s="117" t="s">
        <v>12</v>
      </c>
      <c r="G25" s="59" t="s">
        <v>35</v>
      </c>
      <c r="H25" s="59" t="s">
        <v>35</v>
      </c>
      <c r="I25" s="62">
        <v>0</v>
      </c>
      <c r="J25" s="62">
        <v>0</v>
      </c>
    </row>
    <row r="26" spans="1:17" ht="77.25" customHeight="1" x14ac:dyDescent="0.25">
      <c r="A26" s="88"/>
      <c r="B26" s="20"/>
      <c r="C26" s="36" t="s">
        <v>49</v>
      </c>
      <c r="D26" s="35"/>
      <c r="E26" s="84"/>
      <c r="F26" s="20"/>
      <c r="G26" s="63" t="s">
        <v>34</v>
      </c>
      <c r="H26" s="60" t="s">
        <v>34</v>
      </c>
      <c r="I26" s="61">
        <v>0</v>
      </c>
      <c r="J26" s="61">
        <v>0</v>
      </c>
    </row>
    <row r="27" spans="1:17" ht="74.25" customHeight="1" x14ac:dyDescent="0.25">
      <c r="A27" s="88"/>
      <c r="B27" s="20"/>
      <c r="C27" s="36" t="s">
        <v>51</v>
      </c>
      <c r="D27" s="35"/>
      <c r="E27" s="84"/>
      <c r="F27" s="20"/>
      <c r="G27" s="63" t="s">
        <v>53</v>
      </c>
      <c r="H27" s="110">
        <v>0</v>
      </c>
      <c r="I27" s="63" t="s">
        <v>37</v>
      </c>
      <c r="J27" s="60" t="s">
        <v>38</v>
      </c>
    </row>
    <row r="28" spans="1:17" ht="72" customHeight="1" x14ac:dyDescent="0.25">
      <c r="A28" s="88"/>
      <c r="B28" s="20"/>
      <c r="C28" s="36" t="s">
        <v>50</v>
      </c>
      <c r="D28" s="35"/>
      <c r="E28" s="84"/>
      <c r="F28" s="20"/>
      <c r="G28" s="63" t="s">
        <v>53</v>
      </c>
      <c r="H28" s="110">
        <v>0</v>
      </c>
      <c r="I28" s="63" t="s">
        <v>37</v>
      </c>
      <c r="J28" s="76" t="s">
        <v>38</v>
      </c>
    </row>
    <row r="29" spans="1:17" ht="117" customHeight="1" x14ac:dyDescent="0.25">
      <c r="A29" s="88"/>
      <c r="B29" s="20"/>
      <c r="C29" s="89" t="str">
        <f>[1]Лист1!C34</f>
        <v>Нове будівництво відокремленого блоку автономної системи опалення з використанням комплектного теплогенеруючого модуля на базі теплових насосів типу «повітря-вода» для Комунального закладу дошкільної освіти (ясла-садок) №14 Криворізької міської ради за адресою: вул. Олексія Різничен-
ка, 80а, м. Кривий Ріг, Дніпропетровська обл.</v>
      </c>
      <c r="D29" s="35"/>
      <c r="E29" s="84"/>
      <c r="F29" s="20"/>
      <c r="G29" s="81">
        <f>H29+I29+J29</f>
        <v>64.191000000000003</v>
      </c>
      <c r="H29" s="23">
        <v>64.191000000000003</v>
      </c>
      <c r="I29" s="23">
        <v>0</v>
      </c>
      <c r="J29" s="23">
        <v>0</v>
      </c>
    </row>
    <row r="30" spans="1:17" ht="119.25" customHeight="1" x14ac:dyDescent="0.25">
      <c r="A30" s="98"/>
      <c r="B30" s="115"/>
      <c r="C30" s="36" t="str">
        <f>[1]Лист1!C35</f>
        <v>Нове будівництво відокремленого блоку автономної системи опалення з використанням комплектного теплогенеруючого модуля на базі теплових насосів типу «повітря-вода» для Комунального закладу дошкільної освіти (ясла-садок) №42 Криворізької міської ради за адресою: вул. Космонавтів, 42, 
м. Кривий Ріг, Дніпропетровська обл.</v>
      </c>
      <c r="D30" s="37"/>
      <c r="E30" s="83"/>
      <c r="F30" s="115"/>
      <c r="G30" s="21">
        <f t="shared" ref="G30:G31" si="3">H30+I30+J30</f>
        <v>64.191000000000003</v>
      </c>
      <c r="H30" s="91">
        <v>64.191000000000003</v>
      </c>
      <c r="I30" s="91">
        <v>0</v>
      </c>
      <c r="J30" s="91">
        <v>0</v>
      </c>
    </row>
    <row r="31" spans="1:17" ht="126" customHeight="1" x14ac:dyDescent="0.25">
      <c r="A31" s="24"/>
      <c r="B31" s="49"/>
      <c r="C31" s="124" t="s">
        <v>62</v>
      </c>
      <c r="D31" s="35"/>
      <c r="E31" s="84"/>
      <c r="F31" s="20"/>
      <c r="G31" s="81">
        <f t="shared" si="3"/>
        <v>89.87</v>
      </c>
      <c r="H31" s="23">
        <v>89.87</v>
      </c>
      <c r="I31" s="23">
        <v>0</v>
      </c>
      <c r="J31" s="23">
        <v>0</v>
      </c>
    </row>
    <row r="32" spans="1:17" ht="17.25" customHeight="1" x14ac:dyDescent="0.25">
      <c r="A32" s="87"/>
      <c r="B32" s="152" t="s">
        <v>2</v>
      </c>
      <c r="C32" s="153"/>
      <c r="D32" s="93"/>
      <c r="E32" s="93"/>
      <c r="F32" s="77"/>
      <c r="G32" s="18">
        <f>H32+I32+J32</f>
        <v>218.25200000000001</v>
      </c>
      <c r="H32" s="17">
        <f>H21</f>
        <v>218.25200000000001</v>
      </c>
      <c r="I32" s="17">
        <f>I21</f>
        <v>0</v>
      </c>
      <c r="J32" s="17">
        <f>J21</f>
        <v>0</v>
      </c>
    </row>
    <row r="33" spans="1:14" ht="94.5" customHeight="1" x14ac:dyDescent="0.25">
      <c r="A33" s="82">
        <v>3</v>
      </c>
      <c r="B33" s="39" t="s">
        <v>26</v>
      </c>
      <c r="C33" s="85" t="s">
        <v>41</v>
      </c>
      <c r="D33" s="38" t="s">
        <v>21</v>
      </c>
      <c r="E33" s="38" t="s">
        <v>6</v>
      </c>
      <c r="F33" s="117" t="s">
        <v>81</v>
      </c>
      <c r="G33" s="119">
        <f>H33+I33+J33</f>
        <v>151817.76499999998</v>
      </c>
      <c r="H33" s="119">
        <f>H34+H35+H36+H38</f>
        <v>151817.76499999998</v>
      </c>
      <c r="I33" s="119">
        <f t="shared" ref="I33:J33" si="4">I34+I35+I36+I38</f>
        <v>0</v>
      </c>
      <c r="J33" s="119">
        <f t="shared" si="4"/>
        <v>0</v>
      </c>
    </row>
    <row r="34" spans="1:14" ht="80.25" customHeight="1" x14ac:dyDescent="0.25">
      <c r="A34" s="84"/>
      <c r="B34" s="24"/>
      <c r="C34" s="125" t="s">
        <v>77</v>
      </c>
      <c r="D34" s="35"/>
      <c r="E34" s="35"/>
      <c r="F34" s="118"/>
      <c r="G34" s="58">
        <f>H34+I34+J34</f>
        <v>17981.294999999998</v>
      </c>
      <c r="H34" s="123">
        <v>17981.294999999998</v>
      </c>
      <c r="I34" s="123">
        <v>0</v>
      </c>
      <c r="J34" s="58">
        <v>0</v>
      </c>
    </row>
    <row r="35" spans="1:14" ht="86.25" customHeight="1" x14ac:dyDescent="0.25">
      <c r="A35" s="84"/>
      <c r="B35" s="24"/>
      <c r="C35" s="125" t="s">
        <v>79</v>
      </c>
      <c r="D35" s="35"/>
      <c r="E35" s="35"/>
      <c r="F35" s="118"/>
      <c r="G35" s="58">
        <f t="shared" ref="G35:G36" si="5">H35+I35+J35</f>
        <v>80000</v>
      </c>
      <c r="H35" s="123">
        <v>80000</v>
      </c>
      <c r="I35" s="123">
        <v>0</v>
      </c>
      <c r="J35" s="58">
        <v>0</v>
      </c>
    </row>
    <row r="36" spans="1:14" ht="83.25" customHeight="1" x14ac:dyDescent="0.25">
      <c r="A36" s="84"/>
      <c r="B36" s="24"/>
      <c r="C36" s="125" t="s">
        <v>78</v>
      </c>
      <c r="D36" s="35"/>
      <c r="E36" s="35"/>
      <c r="F36" s="118"/>
      <c r="G36" s="23">
        <f t="shared" si="5"/>
        <v>40000</v>
      </c>
      <c r="H36" s="23">
        <v>40000</v>
      </c>
      <c r="I36" s="23">
        <v>0</v>
      </c>
      <c r="J36" s="23">
        <v>0</v>
      </c>
    </row>
    <row r="37" spans="1:14" ht="125.25" customHeight="1" x14ac:dyDescent="0.25">
      <c r="A37" s="84"/>
      <c r="B37" s="24"/>
      <c r="C37" s="36" t="s">
        <v>56</v>
      </c>
      <c r="D37" s="35"/>
      <c r="E37" s="35"/>
      <c r="F37" s="118"/>
      <c r="G37" s="60" t="s">
        <v>44</v>
      </c>
      <c r="H37" s="110">
        <v>0</v>
      </c>
      <c r="I37" s="61" t="s">
        <v>42</v>
      </c>
      <c r="J37" s="61" t="s">
        <v>43</v>
      </c>
    </row>
    <row r="38" spans="1:14" ht="128.25" customHeight="1" x14ac:dyDescent="0.25">
      <c r="A38" s="83"/>
      <c r="B38" s="22"/>
      <c r="C38" s="36" t="s">
        <v>75</v>
      </c>
      <c r="D38" s="37"/>
      <c r="E38" s="37"/>
      <c r="F38" s="32" t="s">
        <v>12</v>
      </c>
      <c r="G38" s="81">
        <f>H38+I38+J38</f>
        <v>13836.47</v>
      </c>
      <c r="H38" s="81">
        <v>13836.47</v>
      </c>
      <c r="I38" s="81">
        <v>0</v>
      </c>
      <c r="J38" s="81">
        <v>0</v>
      </c>
    </row>
    <row r="39" spans="1:14" ht="49.5" customHeight="1" x14ac:dyDescent="0.25">
      <c r="A39" s="121"/>
      <c r="B39" s="24"/>
      <c r="C39" s="49" t="s">
        <v>39</v>
      </c>
      <c r="D39" s="112" t="s">
        <v>21</v>
      </c>
      <c r="E39" s="112" t="s">
        <v>6</v>
      </c>
      <c r="F39" s="52" t="s">
        <v>12</v>
      </c>
      <c r="G39" s="127">
        <f>H39+I39+J39</f>
        <v>184900</v>
      </c>
      <c r="H39" s="50">
        <f>55000+65900</f>
        <v>120900</v>
      </c>
      <c r="I39" s="50">
        <f>17000+30000+17000</f>
        <v>64000</v>
      </c>
      <c r="J39" s="50">
        <v>0</v>
      </c>
    </row>
    <row r="40" spans="1:14" ht="49.5" customHeight="1" x14ac:dyDescent="0.25">
      <c r="A40" s="84"/>
      <c r="B40" s="22"/>
      <c r="C40" s="86" t="s">
        <v>40</v>
      </c>
      <c r="D40" s="94" t="s">
        <v>21</v>
      </c>
      <c r="E40" s="95" t="s">
        <v>6</v>
      </c>
      <c r="F40" s="33" t="s">
        <v>12</v>
      </c>
      <c r="G40" s="90" t="s">
        <v>83</v>
      </c>
      <c r="H40" s="67" t="s">
        <v>82</v>
      </c>
      <c r="I40" s="68" t="s">
        <v>63</v>
      </c>
      <c r="J40" s="67" t="s">
        <v>64</v>
      </c>
    </row>
    <row r="41" spans="1:14" ht="17.25" customHeight="1" x14ac:dyDescent="0.25">
      <c r="A41" s="120"/>
      <c r="B41" s="155" t="s">
        <v>2</v>
      </c>
      <c r="C41" s="156"/>
      <c r="D41" s="93"/>
      <c r="E41" s="69"/>
      <c r="F41" s="99"/>
      <c r="G41" s="17">
        <f>H41+I41+J41</f>
        <v>336717.76500000001</v>
      </c>
      <c r="H41" s="18">
        <f>H33+H39</f>
        <v>272717.76500000001</v>
      </c>
      <c r="I41" s="18">
        <f t="shared" ref="I41:J41" si="6">I33+I39</f>
        <v>64000</v>
      </c>
      <c r="J41" s="18">
        <f t="shared" si="6"/>
        <v>0</v>
      </c>
    </row>
    <row r="42" spans="1:14" ht="63" x14ac:dyDescent="0.35">
      <c r="A42" s="84">
        <v>4</v>
      </c>
      <c r="B42" s="87" t="s">
        <v>28</v>
      </c>
      <c r="C42" s="82" t="s">
        <v>46</v>
      </c>
      <c r="D42" s="56" t="s">
        <v>21</v>
      </c>
      <c r="E42" s="56" t="s">
        <v>6</v>
      </c>
      <c r="F42" s="29" t="s">
        <v>12</v>
      </c>
      <c r="G42" s="119">
        <f>H42+I42+J42</f>
        <v>40608.394</v>
      </c>
      <c r="H42" s="142">
        <f>11000+2000+7000+11000+9608.394</f>
        <v>40608.394</v>
      </c>
      <c r="I42" s="142">
        <v>0</v>
      </c>
      <c r="J42" s="142">
        <v>0</v>
      </c>
      <c r="M42" s="73"/>
    </row>
    <row r="43" spans="1:14" ht="21" x14ac:dyDescent="0.35">
      <c r="A43" s="141"/>
      <c r="B43" s="140"/>
      <c r="C43" s="143"/>
      <c r="D43" s="144"/>
      <c r="E43" s="144"/>
      <c r="F43" s="31"/>
      <c r="G43" s="17">
        <f>H43+I43+J43</f>
        <v>40608.394</v>
      </c>
      <c r="H43" s="17">
        <f>H42</f>
        <v>40608.394</v>
      </c>
      <c r="I43" s="17">
        <f t="shared" ref="I43:J43" si="7">I42</f>
        <v>0</v>
      </c>
      <c r="J43" s="17">
        <f t="shared" si="7"/>
        <v>0</v>
      </c>
      <c r="M43" s="73"/>
    </row>
    <row r="44" spans="1:14" ht="53.25" customHeight="1" x14ac:dyDescent="0.25">
      <c r="A44" s="25" t="s">
        <v>45</v>
      </c>
      <c r="B44" s="25" t="s">
        <v>1</v>
      </c>
      <c r="C44" s="96" t="s">
        <v>47</v>
      </c>
      <c r="D44" s="30" t="s">
        <v>21</v>
      </c>
      <c r="E44" s="35" t="s">
        <v>6</v>
      </c>
      <c r="F44" s="33" t="s">
        <v>12</v>
      </c>
      <c r="G44" s="97">
        <f>H44+I44+J44</f>
        <v>434.85</v>
      </c>
      <c r="H44" s="50">
        <f>136.85+100</f>
        <v>236.85</v>
      </c>
      <c r="I44" s="50">
        <v>99</v>
      </c>
      <c r="J44" s="50">
        <v>99</v>
      </c>
      <c r="M44" s="8"/>
      <c r="N44" s="8"/>
    </row>
    <row r="45" spans="1:14" ht="80.25" customHeight="1" x14ac:dyDescent="0.25">
      <c r="A45" s="27"/>
      <c r="B45" s="27"/>
      <c r="C45" s="54" t="s">
        <v>48</v>
      </c>
      <c r="D45" s="55" t="s">
        <v>21</v>
      </c>
      <c r="E45" s="32" t="s">
        <v>76</v>
      </c>
      <c r="F45" s="32" t="s">
        <v>12</v>
      </c>
      <c r="G45" s="18">
        <f t="shared" ref="G45" si="8">H45+I45+J45</f>
        <v>163.5</v>
      </c>
      <c r="H45" s="17">
        <v>54.5</v>
      </c>
      <c r="I45" s="17">
        <v>54.5</v>
      </c>
      <c r="J45" s="17">
        <v>54.5</v>
      </c>
      <c r="N45" s="8"/>
    </row>
    <row r="46" spans="1:14" ht="15.75" customHeight="1" x14ac:dyDescent="0.25">
      <c r="A46" s="51"/>
      <c r="B46" s="152" t="s">
        <v>2</v>
      </c>
      <c r="C46" s="153"/>
      <c r="D46" s="64"/>
      <c r="E46" s="103"/>
      <c r="F46" s="102"/>
      <c r="G46" s="18">
        <f>H46+I46+J46</f>
        <v>598.35</v>
      </c>
      <c r="H46" s="17">
        <f>H44+H45</f>
        <v>291.35000000000002</v>
      </c>
      <c r="I46" s="17">
        <f>I44+I45</f>
        <v>153.5</v>
      </c>
      <c r="J46" s="17">
        <f>J44+J45</f>
        <v>153.5</v>
      </c>
      <c r="L46" s="74"/>
    </row>
    <row r="47" spans="1:14" ht="49.5" customHeight="1" x14ac:dyDescent="0.25">
      <c r="A47" s="40" t="s">
        <v>65</v>
      </c>
      <c r="B47" s="51" t="s">
        <v>66</v>
      </c>
      <c r="C47" s="129" t="s">
        <v>67</v>
      </c>
      <c r="D47" s="56" t="s">
        <v>21</v>
      </c>
      <c r="E47" s="135" t="s">
        <v>6</v>
      </c>
      <c r="F47" s="133" t="s">
        <v>12</v>
      </c>
      <c r="G47" s="18">
        <f>H47+I47+J47</f>
        <v>365</v>
      </c>
      <c r="H47" s="17">
        <f>H48+H49</f>
        <v>365</v>
      </c>
      <c r="I47" s="17">
        <f t="shared" ref="I47:J47" si="9">I48+I49</f>
        <v>0</v>
      </c>
      <c r="J47" s="17">
        <f t="shared" si="9"/>
        <v>0</v>
      </c>
      <c r="L47" s="74"/>
    </row>
    <row r="48" spans="1:14" ht="102" customHeight="1" x14ac:dyDescent="0.25">
      <c r="A48" s="96"/>
      <c r="B48" s="101"/>
      <c r="C48" s="126" t="s">
        <v>68</v>
      </c>
      <c r="D48" s="30"/>
      <c r="E48" s="105"/>
      <c r="F48" s="104"/>
      <c r="G48" s="81">
        <f t="shared" ref="G48:G49" si="10">H48+I48+J48</f>
        <v>165</v>
      </c>
      <c r="H48" s="23">
        <v>165</v>
      </c>
      <c r="I48" s="23">
        <v>0</v>
      </c>
      <c r="J48" s="23">
        <v>0</v>
      </c>
      <c r="L48" s="74"/>
    </row>
    <row r="49" spans="1:14" ht="99" customHeight="1" x14ac:dyDescent="0.25">
      <c r="A49" s="106"/>
      <c r="B49" s="128"/>
      <c r="C49" s="36" t="s">
        <v>69</v>
      </c>
      <c r="D49" s="131"/>
      <c r="E49" s="136"/>
      <c r="F49" s="134"/>
      <c r="G49" s="81">
        <f t="shared" si="10"/>
        <v>200</v>
      </c>
      <c r="H49" s="23">
        <v>200</v>
      </c>
      <c r="I49" s="23">
        <v>0</v>
      </c>
      <c r="J49" s="23">
        <v>0</v>
      </c>
      <c r="L49" s="111"/>
      <c r="M49" s="8"/>
    </row>
    <row r="50" spans="1:14" ht="15.75" customHeight="1" x14ac:dyDescent="0.25">
      <c r="A50" s="106"/>
      <c r="B50" s="164" t="s">
        <v>2</v>
      </c>
      <c r="C50" s="153"/>
      <c r="D50" s="130"/>
      <c r="E50" s="132"/>
      <c r="F50" s="137"/>
      <c r="G50" s="18">
        <f>G47</f>
        <v>365</v>
      </c>
      <c r="H50" s="18">
        <f t="shared" ref="H50:J50" si="11">H47</f>
        <v>365</v>
      </c>
      <c r="I50" s="18">
        <f t="shared" si="11"/>
        <v>0</v>
      </c>
      <c r="J50" s="18">
        <f t="shared" si="11"/>
        <v>0</v>
      </c>
      <c r="L50" s="74"/>
      <c r="M50" s="8"/>
    </row>
    <row r="51" spans="1:14" ht="55.5" customHeight="1" x14ac:dyDescent="0.35">
      <c r="A51" s="96" t="s">
        <v>70</v>
      </c>
      <c r="B51" s="25" t="s">
        <v>71</v>
      </c>
      <c r="C51" s="138" t="s">
        <v>72</v>
      </c>
      <c r="D51" s="139" t="s">
        <v>21</v>
      </c>
      <c r="E51" s="116" t="s">
        <v>6</v>
      </c>
      <c r="F51" s="92" t="s">
        <v>12</v>
      </c>
      <c r="G51" s="100">
        <f>H51+I51+J51</f>
        <v>54.15</v>
      </c>
      <c r="H51" s="100">
        <v>54.15</v>
      </c>
      <c r="I51" s="100">
        <v>0</v>
      </c>
      <c r="J51" s="100">
        <v>0</v>
      </c>
      <c r="L51" s="122"/>
    </row>
    <row r="52" spans="1:14" ht="15.75" x14ac:dyDescent="0.25">
      <c r="A52" s="54"/>
      <c r="B52" s="162" t="s">
        <v>2</v>
      </c>
      <c r="C52" s="163"/>
      <c r="D52" s="109"/>
      <c r="E52" s="107"/>
      <c r="F52" s="108"/>
      <c r="G52" s="100">
        <f>G51</f>
        <v>54.15</v>
      </c>
      <c r="H52" s="100">
        <f t="shared" ref="H52:J52" si="12">H51</f>
        <v>54.15</v>
      </c>
      <c r="I52" s="100">
        <f t="shared" si="12"/>
        <v>0</v>
      </c>
      <c r="J52" s="100">
        <f t="shared" si="12"/>
        <v>0</v>
      </c>
      <c r="L52" s="74"/>
    </row>
    <row r="53" spans="1:14" ht="21" customHeight="1" x14ac:dyDescent="0.25">
      <c r="A53" s="51"/>
      <c r="B53" s="167" t="s">
        <v>16</v>
      </c>
      <c r="C53" s="167"/>
      <c r="D53" s="167"/>
      <c r="E53" s="167"/>
      <c r="F53" s="168"/>
      <c r="G53" s="41">
        <f>H53+I53+J53</f>
        <v>391861.91099999996</v>
      </c>
      <c r="H53" s="41">
        <f>H20+H32+H41+H43+H46+H50+H52</f>
        <v>327554.91099999996</v>
      </c>
      <c r="I53" s="41">
        <f t="shared" ref="I53:J53" si="13">I20+I32+I41+I43+I46+I50+I52</f>
        <v>64153.5</v>
      </c>
      <c r="J53" s="41">
        <f t="shared" si="13"/>
        <v>153.5</v>
      </c>
      <c r="L53" s="80"/>
      <c r="M53" s="165"/>
      <c r="N53" s="165"/>
    </row>
    <row r="54" spans="1:14" ht="17.25" customHeight="1" x14ac:dyDescent="0.25">
      <c r="A54" s="27"/>
      <c r="B54" s="158" t="s">
        <v>73</v>
      </c>
      <c r="C54" s="159"/>
      <c r="D54" s="159"/>
      <c r="E54" s="159"/>
      <c r="F54" s="160"/>
      <c r="G54" s="21">
        <f>H54+I54+J54</f>
        <v>391861.91099999996</v>
      </c>
      <c r="H54" s="23">
        <f>H20+H32+H41+H43+H46+H50+H52</f>
        <v>327554.91099999996</v>
      </c>
      <c r="I54" s="23">
        <f t="shared" ref="I54:J54" si="14">I20+I32+I41+I43+I46+I50+I52</f>
        <v>64153.5</v>
      </c>
      <c r="J54" s="23">
        <f t="shared" si="14"/>
        <v>153.5</v>
      </c>
      <c r="L54" s="8"/>
    </row>
    <row r="55" spans="1:14" ht="33.75" customHeight="1" x14ac:dyDescent="0.25">
      <c r="A55" s="161" t="s">
        <v>57</v>
      </c>
      <c r="B55" s="161"/>
      <c r="C55" s="161"/>
      <c r="D55" s="161"/>
      <c r="E55" s="161"/>
      <c r="F55" s="161"/>
      <c r="G55" s="161"/>
      <c r="H55" s="161"/>
      <c r="I55" s="161"/>
      <c r="J55" s="161"/>
      <c r="L55" s="74"/>
    </row>
    <row r="56" spans="1:14" ht="37.5" customHeight="1" x14ac:dyDescent="0.25">
      <c r="A56" s="161" t="s">
        <v>59</v>
      </c>
      <c r="B56" s="161"/>
      <c r="C56" s="161"/>
      <c r="D56" s="161"/>
      <c r="E56" s="161"/>
      <c r="F56" s="161"/>
      <c r="G56" s="161"/>
      <c r="H56" s="161"/>
      <c r="I56" s="161"/>
      <c r="J56" s="161"/>
      <c r="L56" s="74"/>
    </row>
    <row r="57" spans="1:14" ht="111.75" customHeight="1" x14ac:dyDescent="0.35">
      <c r="A57" s="9"/>
      <c r="B57" s="166" t="s">
        <v>32</v>
      </c>
      <c r="C57" s="166"/>
      <c r="D57" s="166"/>
      <c r="E57" s="166"/>
      <c r="F57" s="166"/>
      <c r="G57" s="166"/>
      <c r="H57" s="9"/>
      <c r="I57" s="9"/>
      <c r="J57" s="9"/>
      <c r="K57" s="9"/>
    </row>
    <row r="58" spans="1:14" ht="21" customHeight="1" x14ac:dyDescent="0.25"/>
    <row r="59" spans="1:14" ht="23.25" customHeight="1" x14ac:dyDescent="0.35">
      <c r="A59" s="157"/>
      <c r="B59" s="157"/>
      <c r="C59" s="157"/>
      <c r="D59" s="157"/>
      <c r="E59" s="157"/>
      <c r="F59" s="157"/>
      <c r="G59" s="157"/>
      <c r="H59" s="157"/>
      <c r="I59" s="157"/>
      <c r="J59" s="157"/>
    </row>
  </sheetData>
  <mergeCells count="29">
    <mergeCell ref="M53:N53"/>
    <mergeCell ref="B57:G57"/>
    <mergeCell ref="B53:F53"/>
    <mergeCell ref="I1:J1"/>
    <mergeCell ref="F13:F15"/>
    <mergeCell ref="G13:G15"/>
    <mergeCell ref="H13:J13"/>
    <mergeCell ref="H14:H15"/>
    <mergeCell ref="I14:I15"/>
    <mergeCell ref="J14:J15"/>
    <mergeCell ref="A11:J11"/>
    <mergeCell ref="A10:J10"/>
    <mergeCell ref="C8:H8"/>
    <mergeCell ref="A13:A15"/>
    <mergeCell ref="D13:D15"/>
    <mergeCell ref="B46:C46"/>
    <mergeCell ref="B41:C41"/>
    <mergeCell ref="B20:C20"/>
    <mergeCell ref="A59:J59"/>
    <mergeCell ref="B54:F54"/>
    <mergeCell ref="A55:J55"/>
    <mergeCell ref="A56:J56"/>
    <mergeCell ref="B52:C52"/>
    <mergeCell ref="B50:C50"/>
    <mergeCell ref="E13:E15"/>
    <mergeCell ref="B13:B15"/>
    <mergeCell ref="C13:C15"/>
    <mergeCell ref="B32:C32"/>
    <mergeCell ref="H3:J5"/>
  </mergeCells>
  <pageMargins left="0.9055118110236221" right="0.31496062992125984" top="0.82677165354330717" bottom="0.74803149606299213" header="0.31496062992125984" footer="0.31496062992125984"/>
  <pageSetup paperSize="9" scale="64" fitToHeight="25" orientation="landscape" r:id="rId1"/>
  <headerFooter differentFirst="1">
    <oddHeader>&amp;C&amp;P&amp;R&amp;"Times New Roman,курсив"&amp;18Продовження додатка 3</oddHeader>
  </headerFooter>
  <rowBreaks count="1" manualBreakCount="1">
    <brk id="52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2025-01-28T12:32:26Z</dcterms:modified>
</cp:coreProperties>
</file>