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245" windowWidth="14805" windowHeight="6870"/>
  </bookViews>
  <sheets>
    <sheet name="Лист1" sheetId="3" r:id="rId1"/>
  </sheets>
  <definedNames>
    <definedName name="_xlnm.Print_Titles" localSheetId="0">Лист1!$10:$10</definedName>
    <definedName name="_xlnm.Print_Area" localSheetId="0">Лист1!$A$1:$H$85</definedName>
  </definedNames>
  <calcPr calcId="145621"/>
</workbook>
</file>

<file path=xl/calcChain.xml><?xml version="1.0" encoding="utf-8"?>
<calcChain xmlns="http://schemas.openxmlformats.org/spreadsheetml/2006/main">
  <c r="H47" i="3" l="1"/>
  <c r="H50" i="3"/>
  <c r="H58" i="3" l="1"/>
  <c r="G58" i="3"/>
  <c r="G37" i="3"/>
  <c r="G74" i="3" l="1"/>
  <c r="H74" i="3"/>
  <c r="G80" i="3" l="1"/>
  <c r="H80" i="3"/>
  <c r="G61" i="3" l="1"/>
  <c r="H61" i="3"/>
  <c r="H68" i="3" l="1"/>
  <c r="H71" i="3" s="1"/>
  <c r="G47" i="3"/>
  <c r="G65" i="3" l="1"/>
  <c r="H62" i="3" l="1"/>
  <c r="H67" i="3" s="1"/>
  <c r="G66" i="3" l="1"/>
  <c r="G64" i="3"/>
  <c r="G63" i="3"/>
  <c r="G62" i="3" l="1"/>
  <c r="G46" i="3"/>
  <c r="H28" i="3"/>
  <c r="G29" i="3"/>
  <c r="G31" i="3"/>
  <c r="H31" i="3"/>
  <c r="G67" i="3" l="1"/>
  <c r="G69" i="3" l="1"/>
  <c r="G68" i="3" s="1"/>
  <c r="G71" i="3" s="1"/>
  <c r="G28" i="3" l="1"/>
  <c r="G11" i="3" s="1"/>
  <c r="G35" i="3" s="1"/>
  <c r="H79" i="3" l="1"/>
  <c r="G79" i="3"/>
  <c r="G50" i="3" l="1"/>
  <c r="H78" i="3" l="1"/>
  <c r="G48" i="3" l="1"/>
  <c r="G78" i="3" s="1"/>
  <c r="G53" i="3" l="1"/>
  <c r="G57" i="3" s="1"/>
  <c r="H53" i="3"/>
  <c r="H57" i="3" s="1"/>
  <c r="G52" i="3"/>
  <c r="H52" i="3"/>
  <c r="H11" i="3" l="1"/>
  <c r="H35" i="3" s="1"/>
  <c r="H77" i="3" l="1"/>
  <c r="G77" i="3"/>
  <c r="H45" i="3"/>
  <c r="H49" i="3" s="1"/>
  <c r="G45" i="3"/>
  <c r="G49" i="3" s="1"/>
  <c r="H37" i="3"/>
  <c r="H36" i="3" s="1"/>
  <c r="G36" i="3"/>
  <c r="H44" i="3" l="1"/>
  <c r="H72" i="3" l="1"/>
  <c r="H75" i="3"/>
  <c r="G44" i="3"/>
  <c r="G72" i="3" s="1"/>
  <c r="G75" i="3" l="1"/>
</calcChain>
</file>

<file path=xl/sharedStrings.xml><?xml version="1.0" encoding="utf-8"?>
<sst xmlns="http://schemas.openxmlformats.org/spreadsheetml/2006/main" count="147" uniqueCount="95">
  <si>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</si>
  <si>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</si>
  <si>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</si>
  <si>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</si>
  <si>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</si>
  <si>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</si>
  <si>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Перелік заходів Програми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</si>
  <si>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</si>
  <si>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</si>
  <si>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</si>
  <si>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Джерела фінансування</t>
  </si>
  <si>
    <t>державний бюджет</t>
  </si>
  <si>
    <t xml:space="preserve">у тому числі: </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</si>
  <si>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</si>
  <si>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</si>
  <si>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</si>
  <si>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</si>
  <si>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</si>
  <si>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</si>
  <si>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</si>
  <si>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</si>
  <si>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</si>
  <si>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</si>
  <si>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</si>
  <si>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</si>
  <si>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</si>
  <si>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</si>
  <si>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</si>
  <si>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</si>
  <si>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за рахунок кредиту для фінансування субпроекту «Модернізація системи теплопостачання  міста</t>
  </si>
  <si>
    <t>2022-2024</t>
  </si>
  <si>
    <t>Нове будівництво та реконструкція спортивних споруд і будівель</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</si>
  <si>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</si>
  <si>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</si>
  <si>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</si>
  <si>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</si>
  <si>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</si>
  <si>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</si>
  <si>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</si>
  <si>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</si>
  <si>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</si>
  <si>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</si>
  <si>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</si>
  <si>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</si>
  <si>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</si>
  <si>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</si>
  <si>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</si>
  <si>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</si>
  <si>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</si>
  <si>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</si>
  <si>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</si>
  <si>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7</t>
  </si>
  <si>
    <t>Інша діяльність</t>
  </si>
  <si>
    <t>інші кошти (кошти кредитної установи для відбудови KfW)</t>
  </si>
  <si>
    <t xml:space="preserve">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 вул. Туполєва,  м. Кривий Ріг, Дніпропетровська обл., 50000, на умовах співфінансування відповідно до проєкту «Сприяння розвитку соціальної інфраструктури (УФСІ VI)» Уряду Федеративної Республіки Німеччини через Федеральне  міністерство економічного співробітництва та розвитку (BMZ)/ Кредитну установу для відбудови (KfW)
</t>
  </si>
  <si>
    <t>Бюджет Криворізької міської територіальної громади та інші кошти</t>
  </si>
  <si>
    <t>Нове будівництво протирадіаційного укриття на території Криворізької гімназії №84 Криворізької міської ради за адресою: вул. Милашенкова, 57, 
м. Кривий Ріг, Дніпропетровська обл.</t>
  </si>
  <si>
    <t>Нове будівництво протирадіаційного укриття на території Криворізького ліцею №113 Криворізької міської ради за адресою: вул. Віктора Оцеркле-
вича, 39-А, м. Кривий Ріг, Дніпропетровська обл.</t>
  </si>
  <si>
    <t>Будівництво інших об'єктів комунальної власності</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</si>
  <si>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</si>
  <si>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Нове будівництво мосту в парку ім.Ю.Гагаріна в м.Кривому Розі Дніпропетровської області</t>
  </si>
  <si>
    <t>1.2. Нове будівництво, реконструкція та капітальний ремонтоб'єктів Інженерно-транспортної інфраструктури</t>
  </si>
  <si>
    <t>1.3. Капітальний ремонт об'єктів благоустрою</t>
  </si>
  <si>
    <r>
      <rPr>
        <b/>
        <i/>
        <sz val="12"/>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12"/>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</si>
  <si>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Строк виконаня, роки</t>
  </si>
  <si>
    <t>2022-
2024</t>
  </si>
  <si>
    <t>Реконструкція частини приміщень нежитлової будівлі літ. А-4 з улаштуванням офісу Комунального некомерційного підприємства «Сервісний офіс «Ветеран» Криворізької міської ради за адресою: проспект Металургів, 16, місто Кривий Ріг, Дніпропетровська область</t>
  </si>
  <si>
    <t>Нове будівництво протирадіаційного укриття на території Криворізького ліцею №123 Криворізької міської ради за адресою: вул. Миколаївське шосе, 18, м. Кривий Ріг, Дніпропетровська обл.</t>
  </si>
  <si>
    <t xml:space="preserve">Заходи з усунення аварії в житловому фонді внаслідок збройної агресії Російської Федерації, пов’язані з пошкодженням житлового будинку за адресою: вул. Каштанова, 27, м. Кривий Ріг, Дніпропетровська обл. (демонтаж, у тому числі проєктні роботи)
</t>
  </si>
  <si>
    <t xml:space="preserve">Виконання заходів з усунення аварій в житловому фонді, що сталися внаслідок збройної агресії Російської Федерації, шляхом часткового демонтажу житлового будинку за адресою: 
вул. Українська, 55, м. Кривий Ріг, Дніпропетровська обл.
</t>
  </si>
  <si>
    <t>Нове будівництво  індустріального парку «Кривбас» на вул. Фабричній у м. Кривому Розі Дніпропетровської обл.</t>
  </si>
  <si>
    <t>Заходи з усунення аварії в житловому фонді внаслідок збройної агресії Російської Федерації, пов’язані з пошкодженням житлового будинку за адресою: вул. Героїв АТО, 75, м. Кривий Ріг, Дніпропетровська обл.</t>
  </si>
  <si>
    <t>відділ з питань державного архітектурно-будівельного контролю виконкому Криворізької міської ради</t>
  </si>
  <si>
    <t>Нове будівництво, реконструкція та капітальний ремонт об’єктів житлово-комунального призначення</t>
  </si>
  <si>
    <t>Нове будіництво та реконструкція інших об'єктів комунальної власності</t>
  </si>
  <si>
    <t>субвенція з обласного бюджету</t>
  </si>
  <si>
    <t>Виконання заходів з усунення аварії в закладі освіти, що сталися внаслідок збройної агресії Російської Федерації, шляхом демонтажу будівлі прибудови «літ. Ж-6» Комунального закладу освіти «Криворізький ліцей-інтернат з посиленою військово-фізичною підготовкою» Дніпропетровської обласної ради, за адресою: 
вул. Ярослава Мудрого, 81, м. Кривий Ріг, Дніпропетровська обл.</t>
  </si>
  <si>
    <t>департамент освіти і науки виконкому Криворізької міської ради</t>
  </si>
  <si>
    <t xml:space="preserve">субвенції з обласного  бюджету до бюджету Криворізької міської територіальної громади на здійснення заходів з демонтажу будівлі закладу освіти, пошкодженої внаслідок збройної агресії Російської Федерації проти України, на 
вул. Ярослава 
Мудрого, 81 </t>
  </si>
  <si>
    <t>5</t>
  </si>
  <si>
    <t xml:space="preserve">5.2 Заходи, пов'язані зі здійсненням державного архітектурно-будівельного контролю, у тому числі захистом інтересів Криворізкої міської територіальної громади в судах усіх рівнів
</t>
  </si>
  <si>
    <t>Інші заходи, пов'язані із супроводом реалізації інвестиційних проєктів</t>
  </si>
  <si>
    <t>6.1. Інша діяльність у сфері житлово-комунального господарства</t>
  </si>
  <si>
    <t>6.2. Капітальний ремонт об'єктів житлово-комунального господарства (у тому числі пошкоджених внаслідок збройної агресії Російської Федерації)</t>
  </si>
  <si>
    <t>2022-
2027</t>
  </si>
  <si>
    <t>Разом бюджет Криворізької міської територіальної громади,</t>
  </si>
  <si>
    <t>Загальний обсяг фінансування заходу -                           199 100,000 тис грн,                    з них:</t>
  </si>
  <si>
    <t xml:space="preserve">бюджет Криворізької міської територіальної громади;                                                                                                                                                                                                                                                                                                                                                                                       інші кошти (кошти Кредитної установи для відбудови KfW) -                    198 000, 000 тис. грн                                                                                                                                  </t>
  </si>
  <si>
    <t>Обсяг використаних коштів у 2023 році за Програмою капітального 
будівництва об'єктів інфраструктури м. Кривого Рогу на 2019–2027 роки</t>
  </si>
  <si>
    <t>Передбачено в бюджеті на 2023 рік ( з урахуванням змін),                 тис. грн</t>
  </si>
  <si>
    <t>Касові видатки,                       тис. грн</t>
  </si>
  <si>
    <t xml:space="preserve"> 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</si>
  <si>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</si>
  <si>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r>
      <t xml:space="preserve">       
</t>
    </r>
    <r>
      <rPr>
        <b/>
        <i/>
        <sz val="18"/>
        <color theme="1"/>
        <rFont val="Times New Roman"/>
        <family val="1"/>
        <charset val="204"/>
      </rPr>
      <t xml:space="preserve">________________________________     
</t>
    </r>
  </si>
  <si>
    <t xml:space="preserve">Додаток 
до  звіту  з  виконання  у  2023
році Програми капітального будівництва об’єктів інфра-структури м. Кривого Рогу на 2019–2027 роки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</si>
</sst>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 _г_р_н_._-;\-* #,##0.00\ _г_р_н_._-;_-* &quot;-&quot;??\ _г_р_н_._-;_-@_-"/>
    <numFmt numFmtId="166" formatCode="#,##0.0"/>
  </numFmts>
  <fonts count="26" x14ac:knownFonts="1">
    <font>
      <sz val="11"/>
      <color theme="1"/>
      <name val="Calibri"/>
      <family val="2"/>
      <scheme val="minor"/>
    </font>
    <font>
      <b/>
      <i/>
      <sz val="11"/>
      <color theme="1"/>
      <name val="Calibri"/>
      <family val="2"/>
      <scheme val="minor"/>
    </font>
    <font>
      <i/>
      <sz val="12"/>
      <color theme="1"/>
      <name val="Times New Roman"/>
      <family val="1"/>
      <charset val="204"/>
    </font>
    <font>
      <i/>
      <sz val="10"/>
      <color theme="1"/>
      <name val="Times New Roman"/>
      <family val="1"/>
      <charset val="204"/>
    </font>
    <font>
      <b/>
      <sz val="9"/>
      <color theme="1"/>
      <name val="Times New Roman"/>
      <family val="1"/>
      <charset val="204"/>
    </font>
    <font>
      <sz val="9"/>
      <name val="Times New Roman"/>
      <family val="1"/>
      <charset val="204"/>
    </font>
    <font>
      <i/>
      <sz val="9"/>
      <name val="Times New Roman"/>
      <family val="1"/>
      <charset val="204"/>
    </font>
    <font>
      <i/>
      <sz val="11"/>
      <color theme="1"/>
      <name val="Calibri"/>
      <family val="2"/>
      <scheme val="minor"/>
    </font>
    <font>
      <b/>
      <i/>
      <sz val="16"/>
      <color theme="1"/>
      <name val="Times New Roman"/>
      <family val="1"/>
      <charset val="204"/>
    </font>
    <font>
      <b/>
      <i/>
      <sz val="18"/>
      <color theme="1"/>
      <name val="Times New Roman"/>
      <family val="1"/>
      <charset val="204"/>
    </font>
    <font>
      <i/>
      <sz val="12"/>
      <color theme="0"/>
      <name val="Times New Roman"/>
      <family val="1"/>
      <charset val="204"/>
    </font>
    <font>
      <sz val="12"/>
      <name val="Times New Roman"/>
      <family val="1"/>
      <charset val="204"/>
    </font>
    <font>
      <sz val="10"/>
      <name val="Arial Cyr"/>
      <charset val="204"/>
    </font>
    <font>
      <b/>
      <sz val="10"/>
      <name val="Times New Roman"/>
      <family val="1"/>
      <charset val="204"/>
    </font>
    <font>
      <b/>
      <i/>
      <sz val="12"/>
      <color theme="1"/>
      <name val="Times New Roman"/>
      <family val="1"/>
      <charset val="204"/>
    </font>
    <font>
      <sz val="12"/>
      <color theme="1"/>
      <name val="Calibri"/>
      <family val="2"/>
      <scheme val="minor"/>
    </font>
    <font>
      <sz val="12"/>
      <color theme="1"/>
      <name val="Times New Roman"/>
      <family val="1"/>
      <charset val="204"/>
    </font>
    <font>
      <b/>
      <sz val="12"/>
      <color theme="1"/>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24"/>
      <color theme="1"/>
      <name val="Calibri"/>
      <family val="2"/>
      <scheme val="minor"/>
    </font>
    <font>
      <i/>
      <sz val="24"/>
      <color theme="0"/>
      <name val="Times New Roman"/>
      <family val="1"/>
      <charset val="204"/>
    </font>
    <font>
      <sz val="11"/>
      <name val="Times New Roman"/>
      <family val="1"/>
      <charset val="204"/>
    </font>
    <font>
      <b/>
      <i/>
      <sz val="12"/>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5">
    <xf numFmtId="0" fontId="0" fillId="0" borderId="0"/>
    <xf numFmtId="0" fontId="12" fillId="0" borderId="0"/>
    <xf numFmtId="3" fontId="13" fillId="0" borderId="1">
      <alignment horizontal="center" vertical="top" wrapText="1"/>
    </xf>
    <xf numFmtId="166" fontId="6" fillId="0" borderId="1">
      <alignment horizontal="center" vertical="top" wrapText="1"/>
    </xf>
    <xf numFmtId="165" fontId="12" fillId="0" borderId="0" applyFont="0" applyFill="0" applyBorder="0" applyAlignment="0" applyProtection="0"/>
  </cellStyleXfs>
  <cellXfs count="203">
    <xf numFmtId="0" fontId="0" fillId="0" borderId="0" xfId="0"/>
    <xf numFmtId="0" fontId="0" fillId="0" borderId="0" xfId="0" applyFill="1"/>
    <xf numFmtId="49" fontId="4" fillId="2" borderId="4" xfId="0" applyNumberFormat="1" applyFont="1" applyFill="1" applyBorder="1" applyAlignment="1">
      <alignment vertical="top" wrapText="1"/>
    </xf>
    <xf numFmtId="49" fontId="4" fillId="2" borderId="3" xfId="0" applyNumberFormat="1" applyFont="1" applyFill="1" applyBorder="1" applyAlignment="1">
      <alignment vertical="top" wrapText="1"/>
    </xf>
    <xf numFmtId="0" fontId="8" fillId="0" borderId="0" xfId="0" applyFont="1" applyFill="1" applyAlignment="1">
      <alignment horizontal="center" vertical="center" wrapText="1"/>
    </xf>
    <xf numFmtId="0" fontId="1" fillId="0" borderId="0" xfId="0" applyFont="1" applyFill="1" applyAlignment="1">
      <alignment wrapText="1"/>
    </xf>
    <xf numFmtId="164" fontId="3" fillId="2" borderId="4" xfId="0" applyNumberFormat="1" applyFont="1" applyFill="1" applyBorder="1" applyAlignment="1">
      <alignment horizontal="center" vertical="top" wrapText="1"/>
    </xf>
    <xf numFmtId="0" fontId="10" fillId="2" borderId="0" xfId="0" applyFont="1" applyFill="1" applyAlignment="1">
      <alignment wrapText="1"/>
    </xf>
    <xf numFmtId="0" fontId="0" fillId="0" borderId="0" xfId="0" applyFont="1" applyFill="1"/>
    <xf numFmtId="0" fontId="5" fillId="2" borderId="8" xfId="0" applyFont="1" applyFill="1" applyBorder="1" applyAlignment="1">
      <alignment horizontal="left" vertical="top" wrapText="1"/>
    </xf>
    <xf numFmtId="0" fontId="7" fillId="2" borderId="8" xfId="0" applyFont="1" applyFill="1" applyBorder="1" applyAlignment="1">
      <alignment wrapText="1"/>
    </xf>
    <xf numFmtId="0" fontId="7" fillId="2" borderId="6" xfId="0" applyFont="1" applyFill="1" applyBorder="1" applyAlignment="1">
      <alignment wrapText="1"/>
    </xf>
    <xf numFmtId="164" fontId="0" fillId="0" borderId="0" xfId="0" applyNumberFormat="1"/>
    <xf numFmtId="49" fontId="4" fillId="2" borderId="0" xfId="0" applyNumberFormat="1" applyFont="1" applyFill="1" applyBorder="1" applyAlignment="1">
      <alignment vertical="top" wrapText="1"/>
    </xf>
    <xf numFmtId="0" fontId="9" fillId="0" borderId="0" xfId="0" applyFont="1" applyBorder="1" applyAlignment="1">
      <alignment wrapText="1"/>
    </xf>
    <xf numFmtId="0" fontId="16" fillId="2" borderId="1" xfId="0" applyFont="1" applyFill="1" applyBorder="1" applyAlignment="1">
      <alignment horizontal="center" wrapText="1"/>
    </xf>
    <xf numFmtId="0" fontId="16" fillId="2" borderId="1" xfId="0" applyFont="1" applyFill="1" applyBorder="1" applyAlignment="1">
      <alignment horizontal="center"/>
    </xf>
    <xf numFmtId="0" fontId="16" fillId="2" borderId="1" xfId="0" applyFont="1" applyFill="1" applyBorder="1" applyAlignment="1">
      <alignment horizontal="center" vertical="center" wrapText="1"/>
    </xf>
    <xf numFmtId="0" fontId="18" fillId="2" borderId="8" xfId="0" applyFont="1" applyFill="1" applyBorder="1" applyAlignment="1">
      <alignment horizontal="left" vertical="top" wrapText="1"/>
    </xf>
    <xf numFmtId="0" fontId="11" fillId="2" borderId="13" xfId="0" applyFont="1" applyFill="1" applyBorder="1" applyAlignment="1">
      <alignment vertical="top" wrapText="1"/>
    </xf>
    <xf numFmtId="164" fontId="17" fillId="2" borderId="1" xfId="0" applyNumberFormat="1" applyFont="1" applyFill="1" applyBorder="1" applyAlignment="1">
      <alignment horizontal="center" vertical="top" wrapText="1"/>
    </xf>
    <xf numFmtId="164" fontId="17" fillId="2" borderId="6" xfId="0" applyNumberFormat="1" applyFont="1" applyFill="1" applyBorder="1" applyAlignment="1">
      <alignment horizontal="center" vertical="top" wrapText="1"/>
    </xf>
    <xf numFmtId="164" fontId="16" fillId="2" borderId="2" xfId="0" applyNumberFormat="1" applyFont="1" applyFill="1" applyBorder="1" applyAlignment="1">
      <alignment horizontal="center" vertical="top" wrapText="1"/>
    </xf>
    <xf numFmtId="164" fontId="16" fillId="2" borderId="3" xfId="0" applyNumberFormat="1" applyFont="1" applyFill="1" applyBorder="1" applyAlignment="1">
      <alignment horizontal="center" vertical="top" wrapText="1"/>
    </xf>
    <xf numFmtId="0" fontId="11" fillId="2" borderId="3" xfId="0" applyFont="1" applyFill="1" applyBorder="1" applyAlignment="1">
      <alignment vertical="top" wrapText="1"/>
    </xf>
    <xf numFmtId="164" fontId="16" fillId="2" borderId="7" xfId="0" applyNumberFormat="1" applyFont="1" applyFill="1" applyBorder="1" applyAlignment="1">
      <alignment horizontal="center" vertical="top" wrapText="1"/>
    </xf>
    <xf numFmtId="0" fontId="17" fillId="2" borderId="3" xfId="0" applyFont="1" applyFill="1" applyBorder="1" applyAlignment="1">
      <alignment horizontal="left" vertical="top" wrapText="1"/>
    </xf>
    <xf numFmtId="164" fontId="16" fillId="2" borderId="10" xfId="0" applyNumberFormat="1" applyFont="1" applyFill="1" applyBorder="1" applyAlignment="1">
      <alignment horizontal="center" vertical="top" wrapText="1"/>
    </xf>
    <xf numFmtId="164" fontId="16" fillId="2" borderId="4" xfId="0" applyNumberFormat="1" applyFont="1" applyFill="1" applyBorder="1" applyAlignment="1">
      <alignment horizontal="center" vertical="top" wrapText="1"/>
    </xf>
    <xf numFmtId="0" fontId="17" fillId="2" borderId="4" xfId="0" applyFont="1" applyFill="1" applyBorder="1" applyAlignment="1">
      <alignment vertical="top" wrapText="1"/>
    </xf>
    <xf numFmtId="0" fontId="11" fillId="2" borderId="10" xfId="0" applyFont="1" applyFill="1" applyBorder="1" applyAlignment="1">
      <alignment vertical="top" wrapText="1"/>
    </xf>
    <xf numFmtId="0" fontId="11" fillId="2" borderId="4" xfId="0" applyFont="1" applyFill="1" applyBorder="1" applyAlignment="1">
      <alignment horizontal="left" vertical="top" wrapText="1"/>
    </xf>
    <xf numFmtId="164" fontId="16" fillId="2" borderId="6" xfId="0" applyNumberFormat="1" applyFont="1" applyFill="1" applyBorder="1" applyAlignment="1">
      <alignment horizontal="center" vertical="top" wrapText="1"/>
    </xf>
    <xf numFmtId="164" fontId="16" fillId="2" borderId="1" xfId="0" applyNumberFormat="1" applyFont="1" applyFill="1" applyBorder="1" applyAlignment="1">
      <alignment horizontal="center" vertical="top" wrapText="1"/>
    </xf>
    <xf numFmtId="0" fontId="17" fillId="2" borderId="3" xfId="0" applyFont="1" applyFill="1" applyBorder="1" applyAlignment="1">
      <alignment vertical="top" wrapText="1"/>
    </xf>
    <xf numFmtId="0" fontId="11" fillId="2" borderId="9" xfId="0" applyFont="1" applyFill="1" applyBorder="1" applyAlignment="1">
      <alignment vertical="top" wrapText="1"/>
    </xf>
    <xf numFmtId="0" fontId="11" fillId="2" borderId="15" xfId="0" applyFont="1" applyFill="1" applyBorder="1" applyAlignment="1">
      <alignment vertical="top" wrapText="1"/>
    </xf>
    <xf numFmtId="49" fontId="17" fillId="2" borderId="3" xfId="0" applyNumberFormat="1" applyFont="1" applyFill="1" applyBorder="1" applyAlignment="1">
      <alignment vertical="top" wrapText="1"/>
    </xf>
    <xf numFmtId="0" fontId="11" fillId="2" borderId="0" xfId="0" applyFont="1" applyFill="1" applyBorder="1" applyAlignment="1">
      <alignment vertical="top" wrapText="1"/>
    </xf>
    <xf numFmtId="164" fontId="16" fillId="2" borderId="11" xfId="0" applyNumberFormat="1" applyFont="1" applyFill="1" applyBorder="1" applyAlignment="1">
      <alignment horizontal="center" vertical="top" wrapText="1"/>
    </xf>
    <xf numFmtId="164" fontId="16" fillId="2" borderId="12" xfId="0" applyNumberFormat="1" applyFont="1" applyFill="1" applyBorder="1" applyAlignment="1">
      <alignment horizontal="center" vertical="top" wrapText="1"/>
    </xf>
    <xf numFmtId="0" fontId="19" fillId="2" borderId="15" xfId="0" applyFont="1" applyFill="1" applyBorder="1" applyAlignment="1">
      <alignment vertical="top" wrapText="1"/>
    </xf>
    <xf numFmtId="0" fontId="19" fillId="2" borderId="14" xfId="0" applyFont="1" applyFill="1" applyBorder="1" applyAlignment="1">
      <alignment vertical="top" wrapText="1"/>
    </xf>
    <xf numFmtId="0" fontId="11" fillId="2" borderId="4" xfId="0" applyFont="1" applyFill="1" applyBorder="1" applyAlignment="1">
      <alignment vertical="top" wrapText="1"/>
    </xf>
    <xf numFmtId="0" fontId="15" fillId="0" borderId="9" xfId="0" applyFont="1" applyBorder="1"/>
    <xf numFmtId="164" fontId="16" fillId="2" borderId="0" xfId="0" applyNumberFormat="1" applyFont="1" applyFill="1" applyBorder="1" applyAlignment="1">
      <alignment horizontal="center" vertical="top" wrapText="1"/>
    </xf>
    <xf numFmtId="0" fontId="15" fillId="2" borderId="9" xfId="0" applyFont="1" applyFill="1" applyBorder="1" applyAlignment="1"/>
    <xf numFmtId="0" fontId="19" fillId="2" borderId="8" xfId="0" applyFont="1" applyFill="1" applyBorder="1" applyAlignment="1">
      <alignment horizontal="left" vertical="top" wrapText="1"/>
    </xf>
    <xf numFmtId="0" fontId="11" fillId="2" borderId="7" xfId="0" applyFont="1" applyFill="1" applyBorder="1" applyAlignment="1">
      <alignment vertical="top" wrapText="1"/>
    </xf>
    <xf numFmtId="0" fontId="11" fillId="2" borderId="2" xfId="0" applyFont="1" applyFill="1" applyBorder="1" applyAlignment="1">
      <alignment vertical="top" wrapText="1"/>
    </xf>
    <xf numFmtId="0" fontId="11" fillId="2" borderId="11" xfId="0" applyFont="1" applyFill="1" applyBorder="1" applyAlignment="1">
      <alignment vertical="top" wrapText="1"/>
    </xf>
    <xf numFmtId="0" fontId="11" fillId="2" borderId="12" xfId="0" applyFont="1" applyFill="1" applyBorder="1" applyAlignment="1">
      <alignment vertical="top" wrapText="1"/>
    </xf>
    <xf numFmtId="0" fontId="18" fillId="2" borderId="7" xfId="0" applyFont="1" applyFill="1" applyBorder="1" applyAlignment="1">
      <alignment horizontal="left" vertical="top" wrapText="1"/>
    </xf>
    <xf numFmtId="0" fontId="11" fillId="2" borderId="5" xfId="0" applyFont="1" applyFill="1" applyBorder="1" applyAlignment="1">
      <alignment vertical="top" wrapText="1"/>
    </xf>
    <xf numFmtId="0" fontId="11" fillId="2" borderId="1" xfId="0" applyFont="1" applyFill="1" applyBorder="1" applyAlignment="1">
      <alignment vertical="top" wrapText="1"/>
    </xf>
    <xf numFmtId="49" fontId="17" fillId="2" borderId="5" xfId="0" applyNumberFormat="1" applyFont="1" applyFill="1" applyBorder="1" applyAlignment="1">
      <alignment vertical="top" wrapText="1"/>
    </xf>
    <xf numFmtId="0" fontId="11" fillId="2" borderId="8" xfId="0" applyFont="1" applyFill="1" applyBorder="1" applyAlignment="1">
      <alignment vertical="top" wrapText="1"/>
    </xf>
    <xf numFmtId="0" fontId="11" fillId="2" borderId="6" xfId="0" applyFont="1" applyFill="1" applyBorder="1" applyAlignment="1">
      <alignment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left" vertical="top" wrapText="1"/>
    </xf>
    <xf numFmtId="0" fontId="16" fillId="2" borderId="2" xfId="0" applyFont="1" applyFill="1" applyBorder="1" applyAlignment="1">
      <alignment horizontal="left" vertical="top" wrapText="1"/>
    </xf>
    <xf numFmtId="0" fontId="17" fillId="2" borderId="11" xfId="0" applyFont="1" applyFill="1" applyBorder="1" applyAlignment="1">
      <alignment vertical="top" wrapText="1"/>
    </xf>
    <xf numFmtId="0" fontId="16" fillId="2" borderId="3" xfId="0" applyFont="1" applyFill="1" applyBorder="1" applyAlignment="1">
      <alignment horizontal="left" vertical="top" wrapText="1"/>
    </xf>
    <xf numFmtId="0" fontId="16" fillId="2" borderId="9" xfId="0" applyFont="1" applyFill="1" applyBorder="1" applyAlignment="1">
      <alignment horizontal="left" vertical="top" wrapText="1"/>
    </xf>
    <xf numFmtId="0" fontId="17" fillId="2" borderId="4" xfId="0" applyFont="1" applyFill="1" applyBorder="1" applyAlignment="1">
      <alignment horizontal="left" vertical="top" wrapText="1"/>
    </xf>
    <xf numFmtId="0" fontId="2" fillId="2" borderId="14" xfId="0" applyFont="1" applyFill="1" applyBorder="1" applyAlignment="1">
      <alignment horizontal="left" vertical="top" wrapText="1"/>
    </xf>
    <xf numFmtId="0" fontId="16" fillId="2" borderId="11" xfId="0" applyFont="1" applyFill="1" applyBorder="1" applyAlignment="1">
      <alignment horizontal="left" vertical="top" wrapText="1"/>
    </xf>
    <xf numFmtId="0" fontId="2" fillId="2" borderId="8" xfId="0" applyFont="1" applyFill="1" applyBorder="1" applyAlignment="1">
      <alignment horizontal="left" vertical="top" wrapText="1"/>
    </xf>
    <xf numFmtId="0" fontId="17" fillId="2" borderId="12" xfId="0" applyFont="1" applyFill="1" applyBorder="1" applyAlignment="1">
      <alignment vertical="top" wrapText="1"/>
    </xf>
    <xf numFmtId="0" fontId="16" fillId="2" borderId="12" xfId="0" applyFont="1" applyFill="1" applyBorder="1" applyAlignment="1">
      <alignment horizontal="left" vertical="top" wrapText="1"/>
    </xf>
    <xf numFmtId="0" fontId="17" fillId="2" borderId="7" xfId="0" applyFont="1" applyFill="1" applyBorder="1" applyAlignment="1">
      <alignment horizontal="left" vertical="top" wrapText="1"/>
    </xf>
    <xf numFmtId="0" fontId="16" fillId="2" borderId="7" xfId="0" applyFont="1" applyFill="1" applyBorder="1" applyAlignment="1">
      <alignment vertical="top" wrapText="1"/>
    </xf>
    <xf numFmtId="0" fontId="16" fillId="2" borderId="7" xfId="0" applyFont="1" applyFill="1" applyBorder="1" applyAlignment="1">
      <alignment horizontal="left" vertical="top" wrapText="1"/>
    </xf>
    <xf numFmtId="164" fontId="17" fillId="2" borderId="2" xfId="0" applyNumberFormat="1" applyFont="1" applyFill="1" applyBorder="1" applyAlignment="1">
      <alignment horizontal="center" vertical="top" wrapText="1"/>
    </xf>
    <xf numFmtId="0" fontId="16" fillId="2" borderId="11" xfId="0" applyFont="1" applyFill="1" applyBorder="1" applyAlignment="1">
      <alignment vertical="top" wrapText="1"/>
    </xf>
    <xf numFmtId="0" fontId="17" fillId="2" borderId="5" xfId="0" applyFont="1" applyFill="1" applyBorder="1" applyAlignment="1">
      <alignment horizontal="center" vertical="top" wrapText="1"/>
    </xf>
    <xf numFmtId="0" fontId="11" fillId="2" borderId="8" xfId="0" applyFont="1" applyFill="1" applyBorder="1" applyAlignment="1">
      <alignment wrapText="1"/>
    </xf>
    <xf numFmtId="0" fontId="17" fillId="2" borderId="2" xfId="0" applyFont="1" applyFill="1" applyBorder="1" applyAlignment="1">
      <alignment vertical="top" wrapText="1"/>
    </xf>
    <xf numFmtId="0" fontId="19" fillId="2" borderId="14" xfId="0" applyFont="1" applyFill="1" applyBorder="1" applyAlignment="1">
      <alignment horizontal="left" vertical="top" wrapText="1"/>
    </xf>
    <xf numFmtId="0" fontId="2" fillId="2" borderId="0" xfId="0" applyFont="1" applyFill="1" applyBorder="1" applyAlignment="1">
      <alignment horizontal="left" vertical="top" wrapText="1"/>
    </xf>
    <xf numFmtId="0" fontId="16" fillId="2" borderId="4" xfId="0" applyFont="1" applyFill="1" applyBorder="1" applyAlignment="1">
      <alignment vertical="top" wrapText="1"/>
    </xf>
    <xf numFmtId="0" fontId="17" fillId="2" borderId="1" xfId="0" applyFont="1" applyFill="1" applyBorder="1" applyAlignment="1">
      <alignment horizontal="left" vertical="top" wrapText="1"/>
    </xf>
    <xf numFmtId="49" fontId="17" fillId="2" borderId="7" xfId="0" applyNumberFormat="1" applyFont="1" applyFill="1" applyBorder="1" applyAlignment="1">
      <alignment vertical="top" wrapText="1"/>
    </xf>
    <xf numFmtId="49" fontId="17" fillId="2" borderId="11" xfId="0" applyNumberFormat="1" applyFont="1" applyFill="1" applyBorder="1" applyAlignment="1">
      <alignment vertical="top" wrapText="1"/>
    </xf>
    <xf numFmtId="49" fontId="17" fillId="2" borderId="12" xfId="0" applyNumberFormat="1" applyFont="1" applyFill="1" applyBorder="1" applyAlignment="1">
      <alignment vertical="top" wrapText="1"/>
    </xf>
    <xf numFmtId="164" fontId="17" fillId="2" borderId="10" xfId="0" applyNumberFormat="1" applyFont="1" applyFill="1" applyBorder="1" applyAlignment="1">
      <alignment horizontal="center" vertical="top" wrapText="1"/>
    </xf>
    <xf numFmtId="164" fontId="14" fillId="2" borderId="4" xfId="0" applyNumberFormat="1" applyFont="1" applyFill="1" applyBorder="1" applyAlignment="1">
      <alignment horizontal="center"/>
    </xf>
    <xf numFmtId="0" fontId="21" fillId="0" borderId="0" xfId="0" applyFont="1" applyFill="1"/>
    <xf numFmtId="0" fontId="22" fillId="0" borderId="0" xfId="0" applyFont="1" applyFill="1" applyAlignment="1">
      <alignment horizontal="left"/>
    </xf>
    <xf numFmtId="0" fontId="15" fillId="0" borderId="3" xfId="0" applyFont="1" applyBorder="1"/>
    <xf numFmtId="0" fontId="19" fillId="2" borderId="0" xfId="0" applyFont="1" applyFill="1" applyBorder="1" applyAlignment="1">
      <alignment horizontal="left" vertical="top" wrapText="1"/>
    </xf>
    <xf numFmtId="49" fontId="16" fillId="2" borderId="7" xfId="0" applyNumberFormat="1" applyFont="1" applyFill="1" applyBorder="1" applyAlignment="1">
      <alignment vertical="top" wrapText="1"/>
    </xf>
    <xf numFmtId="0" fontId="15" fillId="0" borderId="11" xfId="0" applyFont="1" applyBorder="1"/>
    <xf numFmtId="49" fontId="16" fillId="2" borderId="13" xfId="0" applyNumberFormat="1" applyFont="1" applyFill="1" applyBorder="1" applyAlignment="1">
      <alignment vertical="top" wrapText="1"/>
    </xf>
    <xf numFmtId="0" fontId="20" fillId="2" borderId="8" xfId="0" applyFont="1" applyFill="1" applyBorder="1" applyAlignment="1">
      <alignment horizontal="left" vertical="top" wrapText="1"/>
    </xf>
    <xf numFmtId="0" fontId="19" fillId="2" borderId="14" xfId="0" applyFont="1" applyFill="1" applyBorder="1" applyAlignment="1">
      <alignment horizontal="left" vertical="top" wrapText="1"/>
    </xf>
    <xf numFmtId="0" fontId="20" fillId="2" borderId="6" xfId="0" applyFont="1" applyFill="1" applyBorder="1" applyAlignment="1">
      <alignment horizontal="left" vertical="top" wrapText="1"/>
    </xf>
    <xf numFmtId="0" fontId="17" fillId="2" borderId="0" xfId="0" applyFont="1" applyFill="1" applyBorder="1" applyAlignment="1">
      <alignment horizontal="left" vertical="top" wrapText="1"/>
    </xf>
    <xf numFmtId="164" fontId="17" fillId="2" borderId="4" xfId="0" applyNumberFormat="1" applyFont="1" applyFill="1" applyBorder="1" applyAlignment="1">
      <alignment horizontal="center" vertical="top" wrapText="1"/>
    </xf>
    <xf numFmtId="164" fontId="17" fillId="2" borderId="3" xfId="0" applyNumberFormat="1" applyFont="1" applyFill="1" applyBorder="1" applyAlignment="1">
      <alignment horizontal="center" vertical="top" wrapText="1"/>
    </xf>
    <xf numFmtId="0" fontId="15" fillId="2" borderId="3" xfId="0" applyFont="1" applyFill="1" applyBorder="1" applyAlignment="1"/>
    <xf numFmtId="0" fontId="15" fillId="2" borderId="4" xfId="0" applyFont="1" applyFill="1" applyBorder="1" applyAlignment="1"/>
    <xf numFmtId="0" fontId="16" fillId="2" borderId="4" xfId="0" applyFont="1" applyFill="1" applyBorder="1" applyAlignment="1">
      <alignment horizontal="left" vertical="top" wrapText="1"/>
    </xf>
    <xf numFmtId="0" fontId="11" fillId="2" borderId="15" xfId="0" applyFont="1" applyFill="1" applyBorder="1" applyAlignment="1">
      <alignment wrapText="1"/>
    </xf>
    <xf numFmtId="0" fontId="17" fillId="2" borderId="2" xfId="0" applyFont="1" applyFill="1" applyBorder="1" applyAlignment="1">
      <alignment horizontal="left" vertical="top" wrapText="1"/>
    </xf>
    <xf numFmtId="0" fontId="17" fillId="2" borderId="2" xfId="0" applyFont="1" applyFill="1" applyBorder="1" applyAlignment="1">
      <alignment horizontal="center" vertical="top" wrapText="1"/>
    </xf>
    <xf numFmtId="0" fontId="17" fillId="2" borderId="4" xfId="0" applyFont="1" applyFill="1" applyBorder="1" applyAlignment="1">
      <alignment horizontal="center" vertical="top" wrapText="1"/>
    </xf>
    <xf numFmtId="0" fontId="11" fillId="2" borderId="7" xfId="0" applyFont="1" applyFill="1" applyBorder="1" applyAlignment="1">
      <alignment horizontal="left" vertical="top" wrapText="1"/>
    </xf>
    <xf numFmtId="49" fontId="16" fillId="2" borderId="12" xfId="0" applyNumberFormat="1" applyFont="1" applyFill="1" applyBorder="1" applyAlignment="1">
      <alignment vertical="top" wrapText="1"/>
    </xf>
    <xf numFmtId="0" fontId="0" fillId="0" borderId="15" xfId="0" applyBorder="1"/>
    <xf numFmtId="0" fontId="20" fillId="2" borderId="13" xfId="0" applyFont="1" applyFill="1" applyBorder="1" applyAlignment="1">
      <alignment horizontal="left" vertical="top" wrapText="1"/>
    </xf>
    <xf numFmtId="0" fontId="7" fillId="2" borderId="6" xfId="0" applyFont="1" applyFill="1" applyBorder="1" applyAlignment="1">
      <alignment wrapText="1"/>
    </xf>
    <xf numFmtId="0" fontId="5" fillId="0" borderId="0" xfId="0" applyFont="1" applyFill="1" applyBorder="1" applyAlignment="1">
      <alignment horizontal="left" vertical="top" wrapText="1"/>
    </xf>
    <xf numFmtId="0" fontId="15" fillId="2" borderId="8" xfId="0" applyFont="1" applyFill="1" applyBorder="1" applyAlignment="1">
      <alignment wrapText="1"/>
    </xf>
    <xf numFmtId="0" fontId="15" fillId="2" borderId="6" xfId="0" applyFont="1" applyFill="1" applyBorder="1" applyAlignment="1">
      <alignment wrapText="1"/>
    </xf>
    <xf numFmtId="0" fontId="17" fillId="2" borderId="3" xfId="0" applyFont="1" applyFill="1" applyBorder="1" applyAlignment="1">
      <alignment horizontal="left" vertical="top" wrapText="1"/>
    </xf>
    <xf numFmtId="0" fontId="19"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17" fillId="2" borderId="14" xfId="0" applyNumberFormat="1" applyFont="1" applyFill="1" applyBorder="1" applyAlignment="1">
      <alignment horizontal="left" vertical="top" wrapText="1"/>
    </xf>
    <xf numFmtId="0" fontId="19" fillId="2" borderId="14" xfId="0" applyFont="1" applyFill="1" applyBorder="1" applyAlignment="1">
      <alignment horizontal="left" vertical="top" wrapText="1"/>
    </xf>
    <xf numFmtId="0" fontId="2" fillId="2" borderId="12" xfId="0" applyFont="1" applyFill="1" applyBorder="1" applyAlignment="1">
      <alignment horizontal="left" vertical="top" wrapText="1"/>
    </xf>
    <xf numFmtId="0" fontId="20" fillId="2" borderId="8" xfId="0" applyFont="1" applyFill="1" applyBorder="1" applyAlignment="1">
      <alignment horizontal="left" vertical="top" wrapText="1"/>
    </xf>
    <xf numFmtId="0" fontId="20" fillId="2" borderId="6"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3" xfId="0"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8" xfId="0" applyFont="1" applyFill="1" applyBorder="1" applyAlignment="1">
      <alignment horizontal="left" vertical="top" wrapText="1"/>
    </xf>
    <xf numFmtId="0" fontId="17" fillId="2" borderId="5" xfId="0" applyFont="1" applyFill="1" applyBorder="1" applyAlignment="1">
      <alignment vertical="top" wrapText="1"/>
    </xf>
    <xf numFmtId="0" fontId="17"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17" fillId="2" borderId="3" xfId="0" applyFont="1" applyFill="1" applyBorder="1" applyAlignment="1">
      <alignment horizontal="center" vertical="top" wrapText="1"/>
    </xf>
    <xf numFmtId="0" fontId="11" fillId="2" borderId="6" xfId="0" applyFont="1" applyFill="1" applyBorder="1" applyAlignment="1">
      <alignment wrapText="1"/>
    </xf>
    <xf numFmtId="0" fontId="17" fillId="2" borderId="1" xfId="0" applyFont="1" applyFill="1" applyBorder="1" applyAlignment="1">
      <alignment horizontal="center" vertical="top" wrapText="1"/>
    </xf>
    <xf numFmtId="0" fontId="16" fillId="2" borderId="1" xfId="0" applyFont="1" applyFill="1" applyBorder="1" applyAlignment="1">
      <alignment horizontal="left" vertical="top" wrapText="1"/>
    </xf>
    <xf numFmtId="0" fontId="18" fillId="2" borderId="6" xfId="0" applyFont="1" applyFill="1" applyBorder="1" applyAlignment="1">
      <alignment horizontal="left" vertical="top" wrapText="1"/>
    </xf>
    <xf numFmtId="0" fontId="16" fillId="2" borderId="12" xfId="0" applyFont="1" applyFill="1" applyBorder="1" applyAlignment="1">
      <alignment vertical="top" wrapText="1"/>
    </xf>
    <xf numFmtId="49" fontId="17" fillId="2" borderId="2" xfId="0" applyNumberFormat="1" applyFont="1" applyFill="1" applyBorder="1" applyAlignment="1">
      <alignment vertical="top" wrapText="1"/>
    </xf>
    <xf numFmtId="0" fontId="19" fillId="2" borderId="4" xfId="0" applyFont="1" applyFill="1" applyBorder="1" applyAlignment="1">
      <alignment vertical="top" wrapText="1"/>
    </xf>
    <xf numFmtId="0" fontId="11" fillId="0" borderId="0" xfId="0" applyFont="1" applyFill="1" applyBorder="1" applyAlignment="1">
      <alignment horizontal="left" vertical="top" wrapText="1"/>
    </xf>
    <xf numFmtId="0" fontId="11" fillId="2" borderId="9" xfId="0" applyFont="1" applyFill="1" applyBorder="1" applyAlignment="1">
      <alignment horizontal="left" vertical="top" wrapText="1"/>
    </xf>
    <xf numFmtId="0" fontId="19" fillId="2" borderId="10" xfId="0" applyFont="1" applyFill="1" applyBorder="1" applyAlignment="1">
      <alignment horizontal="left" vertical="top" wrapText="1"/>
    </xf>
    <xf numFmtId="0" fontId="17" fillId="2" borderId="3" xfId="0" applyFont="1" applyFill="1" applyBorder="1" applyAlignment="1">
      <alignment horizontal="left" vertical="top" wrapText="1"/>
    </xf>
    <xf numFmtId="0" fontId="19" fillId="2" borderId="15" xfId="0" applyFont="1" applyFill="1" applyBorder="1" applyAlignment="1">
      <alignment horizontal="left" vertical="top" wrapText="1"/>
    </xf>
    <xf numFmtId="0" fontId="23" fillId="0" borderId="0"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8" xfId="0" applyFont="1" applyFill="1" applyBorder="1" applyAlignment="1">
      <alignment horizontal="left" vertical="top" wrapText="1"/>
    </xf>
    <xf numFmtId="0" fontId="9" fillId="0" borderId="0" xfId="0" applyFont="1" applyBorder="1" applyAlignment="1">
      <alignment horizontal="center" wrapText="1"/>
    </xf>
    <xf numFmtId="0" fontId="19" fillId="2" borderId="0" xfId="0" applyFont="1" applyFill="1" applyBorder="1" applyAlignment="1">
      <alignment horizontal="left" vertical="top" wrapText="1"/>
    </xf>
    <xf numFmtId="0" fontId="19" fillId="2" borderId="15" xfId="0" applyFont="1" applyFill="1" applyBorder="1" applyAlignment="1">
      <alignment horizontal="left" vertical="top" wrapText="1"/>
    </xf>
    <xf numFmtId="0" fontId="19" fillId="2" borderId="9" xfId="0" applyFont="1" applyFill="1" applyBorder="1" applyAlignment="1">
      <alignment horizontal="left" vertical="top" wrapText="1"/>
    </xf>
    <xf numFmtId="0" fontId="9" fillId="0" borderId="0" xfId="0" applyFont="1" applyBorder="1" applyAlignment="1">
      <alignment horizontal="left" wrapText="1"/>
    </xf>
    <xf numFmtId="0" fontId="6" fillId="2" borderId="14" xfId="0" applyFont="1" applyFill="1" applyBorder="1" applyAlignment="1">
      <alignment horizontal="left" vertical="top" wrapText="1"/>
    </xf>
    <xf numFmtId="0" fontId="7" fillId="2" borderId="14" xfId="0" applyFont="1" applyFill="1" applyBorder="1" applyAlignment="1">
      <alignment wrapText="1"/>
    </xf>
    <xf numFmtId="0" fontId="7" fillId="2" borderId="10" xfId="0" applyFont="1" applyFill="1" applyBorder="1" applyAlignment="1">
      <alignment wrapText="1"/>
    </xf>
    <xf numFmtId="0" fontId="6" fillId="2" borderId="8" xfId="0" applyFont="1" applyFill="1" applyBorder="1" applyAlignment="1">
      <alignment horizontal="left" vertical="top" wrapText="1"/>
    </xf>
    <xf numFmtId="0" fontId="7" fillId="2" borderId="8" xfId="0" applyFont="1" applyFill="1" applyBorder="1" applyAlignment="1">
      <alignment wrapText="1"/>
    </xf>
    <xf numFmtId="0" fontId="7" fillId="2" borderId="6" xfId="0" applyFont="1" applyFill="1" applyBorder="1" applyAlignment="1">
      <alignment wrapText="1"/>
    </xf>
    <xf numFmtId="0" fontId="5" fillId="0" borderId="7"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3" xfId="0" applyFont="1" applyFill="1" applyBorder="1" applyAlignment="1">
      <alignment horizontal="left" vertical="top" wrapText="1"/>
    </xf>
    <xf numFmtId="0" fontId="15" fillId="2" borderId="8" xfId="0" applyFont="1" applyFill="1" applyBorder="1" applyAlignment="1">
      <alignment wrapText="1"/>
    </xf>
    <xf numFmtId="0" fontId="15" fillId="2" borderId="6" xfId="0" applyFont="1" applyFill="1" applyBorder="1" applyAlignment="1">
      <alignment wrapText="1"/>
    </xf>
    <xf numFmtId="0" fontId="11" fillId="0"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20" fillId="2" borderId="8" xfId="0" applyFont="1" applyFill="1" applyBorder="1" applyAlignment="1">
      <alignment horizontal="left" vertical="top" wrapText="1"/>
    </xf>
    <xf numFmtId="0" fontId="14" fillId="2" borderId="14" xfId="0" applyFont="1" applyFill="1" applyBorder="1" applyAlignment="1">
      <alignment horizontal="left"/>
    </xf>
    <xf numFmtId="0" fontId="14" fillId="2" borderId="10" xfId="0" applyFont="1" applyFill="1" applyBorder="1" applyAlignment="1">
      <alignment horizontal="left"/>
    </xf>
    <xf numFmtId="0" fontId="20" fillId="2" borderId="14" xfId="0"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0" fontId="19" fillId="2" borderId="3" xfId="0" applyFont="1" applyFill="1" applyBorder="1" applyAlignment="1">
      <alignment horizontal="left" vertical="top" wrapText="1"/>
    </xf>
    <xf numFmtId="0" fontId="10" fillId="2" borderId="0" xfId="0" applyFont="1" applyFill="1" applyAlignment="1">
      <alignment wrapText="1"/>
    </xf>
    <xf numFmtId="0" fontId="20" fillId="2" borderId="1" xfId="0" applyFont="1" applyFill="1" applyBorder="1" applyAlignment="1">
      <alignment horizontal="center" vertical="top" wrapText="1"/>
    </xf>
    <xf numFmtId="0" fontId="25" fillId="2" borderId="1" xfId="0" applyFont="1" applyFill="1" applyBorder="1" applyAlignment="1">
      <alignment horizontal="center" vertical="top" wrapText="1"/>
    </xf>
    <xf numFmtId="0" fontId="24" fillId="2" borderId="1" xfId="0" applyFont="1" applyFill="1" applyBorder="1" applyAlignment="1">
      <alignment vertical="top" wrapText="1"/>
    </xf>
    <xf numFmtId="0" fontId="25" fillId="2" borderId="1" xfId="0" applyFont="1" applyFill="1" applyBorder="1" applyAlignment="1">
      <alignment vertical="top" wrapText="1"/>
    </xf>
    <xf numFmtId="0" fontId="25" fillId="2" borderId="1" xfId="0" applyFont="1" applyFill="1" applyBorder="1" applyAlignment="1">
      <alignment vertical="top"/>
    </xf>
    <xf numFmtId="0" fontId="24" fillId="2" borderId="1" xfId="0" applyFont="1" applyFill="1" applyBorder="1" applyAlignment="1">
      <alignment vertical="top"/>
    </xf>
    <xf numFmtId="0" fontId="8" fillId="0" borderId="0" xfId="0" applyFont="1" applyFill="1" applyAlignment="1">
      <alignment horizontal="center" vertical="center" wrapText="1"/>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20" fillId="2" borderId="15" xfId="0" applyFont="1" applyFill="1" applyBorder="1" applyAlignment="1">
      <alignment horizontal="left" vertical="top" wrapText="1"/>
    </xf>
    <xf numFmtId="0" fontId="20" fillId="2" borderId="7"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9"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4" xfId="0" applyFont="1" applyFill="1" applyBorder="1" applyAlignment="1">
      <alignment horizontal="left" vertical="top" wrapText="1"/>
    </xf>
    <xf numFmtId="0" fontId="19" fillId="2" borderId="0" xfId="0" applyFont="1" applyFill="1" applyAlignment="1">
      <alignment horizontal="center" wrapText="1"/>
    </xf>
    <xf numFmtId="0" fontId="19" fillId="2" borderId="0" xfId="0" applyFont="1" applyFill="1" applyAlignment="1">
      <alignment horizontal="left" vertical="top" wrapText="1"/>
    </xf>
    <xf numFmtId="0" fontId="19" fillId="2" borderId="4" xfId="0" applyFont="1" applyFill="1" applyBorder="1" applyAlignment="1">
      <alignment horizontal="left" vertical="top" wrapText="1"/>
    </xf>
    <xf numFmtId="0" fontId="11" fillId="2" borderId="4" xfId="0" applyFont="1" applyFill="1" applyBorder="1" applyAlignment="1">
      <alignment horizontal="left" vertical="top" wrapText="1"/>
    </xf>
  </cellXfs>
  <cellStyles count="5">
    <cellStyle name="Обычный" xfId="0" builtinId="0"/>
    <cellStyle name="Обычный 2" xfId="1"/>
    <cellStyle name="Стиль 1" xfId="2"/>
    <cellStyle name="Стиль 2" xfId="3"/>
    <cellStyle name="Финансовый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7"/>
  <sheetViews>
    <sheetView tabSelected="1" view="pageBreakPreview" topLeftCell="A3" zoomScaleNormal="100" zoomScaleSheetLayoutView="100" workbookViewId="0">
      <selection activeCell="A5" sqref="A5:XFD5"/>
    </sheetView>
  </sheetViews>
  <sheetFormatPr defaultRowHeight="15" x14ac:dyDescent="0.25"/>
  <cols>
    <col min="1" max="1" width="3.5703125" customWidth="1"/>
    <col min="2" max="2" width="26.140625" customWidth="1"/>
    <col min="3" max="3" width="48.85546875" customWidth="1"/>
    <col min="4" max="4" width="10.7109375" customWidth="1"/>
    <col min="5" max="5" width="27.140625" customWidth="1"/>
    <col min="6" max="6" width="24.7109375" customWidth="1"/>
    <col min="7" max="7" width="18.85546875" customWidth="1"/>
    <col min="8" max="8" width="15.42578125" customWidth="1"/>
    <col min="12" max="12" width="11" bestFit="1" customWidth="1"/>
    <col min="13" max="13" width="18.28515625" customWidth="1"/>
    <col min="15" max="15" width="10" bestFit="1" customWidth="1"/>
  </cols>
  <sheetData>
    <row r="1" spans="1:8" ht="15.75" hidden="1" x14ac:dyDescent="0.25">
      <c r="A1" s="1"/>
      <c r="B1" s="1"/>
      <c r="C1" s="8"/>
      <c r="D1" s="8"/>
      <c r="E1" s="8"/>
      <c r="F1" s="8"/>
      <c r="G1" s="172" t="s">
        <v>40</v>
      </c>
      <c r="H1" s="172"/>
    </row>
    <row r="2" spans="1:8" ht="15.75" hidden="1" x14ac:dyDescent="0.25">
      <c r="A2" s="1"/>
      <c r="B2" s="1"/>
      <c r="C2" s="8"/>
      <c r="D2" s="8"/>
      <c r="E2" s="8"/>
      <c r="F2" s="8"/>
      <c r="G2" s="7"/>
      <c r="H2" s="7"/>
    </row>
    <row r="3" spans="1:8" ht="103.5" customHeight="1" x14ac:dyDescent="0.25">
      <c r="A3" s="1"/>
      <c r="B3" s="1"/>
      <c r="C3" s="8"/>
      <c r="D3" s="8"/>
      <c r="E3" s="8"/>
      <c r="F3" s="8"/>
      <c r="G3" s="200" t="s">
        <v>94</v>
      </c>
      <c r="H3" s="200"/>
    </row>
    <row r="4" spans="1:8" ht="8.25" customHeight="1" x14ac:dyDescent="0.25">
      <c r="A4" s="1"/>
      <c r="B4" s="1"/>
      <c r="C4" s="8"/>
      <c r="D4" s="8"/>
      <c r="E4" s="8"/>
      <c r="F4" s="8"/>
      <c r="G4" s="199"/>
      <c r="H4" s="199"/>
    </row>
    <row r="5" spans="1:8" ht="56.25" customHeight="1" x14ac:dyDescent="0.5">
      <c r="A5" s="87"/>
      <c r="B5" s="179" t="s">
        <v>88</v>
      </c>
      <c r="C5" s="179"/>
      <c r="D5" s="179"/>
      <c r="E5" s="179"/>
      <c r="F5" s="179"/>
      <c r="G5" s="179"/>
      <c r="H5" s="88"/>
    </row>
    <row r="6" spans="1:8" ht="10.5" customHeight="1" x14ac:dyDescent="0.25">
      <c r="A6" s="4"/>
      <c r="B6" s="5"/>
      <c r="C6" s="5"/>
      <c r="D6" s="5"/>
      <c r="E6" s="5"/>
      <c r="F6" s="5"/>
      <c r="G6" s="5"/>
      <c r="H6" s="5"/>
    </row>
    <row r="7" spans="1:8" ht="15.75" customHeight="1" x14ac:dyDescent="0.25">
      <c r="A7" s="173" t="s">
        <v>13</v>
      </c>
      <c r="B7" s="173" t="s">
        <v>3</v>
      </c>
      <c r="C7" s="173" t="s">
        <v>6</v>
      </c>
      <c r="D7" s="173" t="s">
        <v>64</v>
      </c>
      <c r="E7" s="173" t="s">
        <v>4</v>
      </c>
      <c r="F7" s="173" t="s">
        <v>10</v>
      </c>
      <c r="G7" s="173" t="s">
        <v>89</v>
      </c>
      <c r="H7" s="173" t="s">
        <v>90</v>
      </c>
    </row>
    <row r="8" spans="1:8" ht="15" customHeight="1" x14ac:dyDescent="0.25">
      <c r="A8" s="175"/>
      <c r="B8" s="175"/>
      <c r="C8" s="178"/>
      <c r="D8" s="173"/>
      <c r="E8" s="173"/>
      <c r="F8" s="173"/>
      <c r="G8" s="173"/>
      <c r="H8" s="173"/>
    </row>
    <row r="9" spans="1:8" ht="69" customHeight="1" x14ac:dyDescent="0.25">
      <c r="A9" s="176"/>
      <c r="B9" s="177"/>
      <c r="C9" s="177"/>
      <c r="D9" s="174"/>
      <c r="E9" s="174"/>
      <c r="F9" s="174"/>
      <c r="G9" s="173"/>
      <c r="H9" s="173"/>
    </row>
    <row r="10" spans="1:8" ht="15" customHeight="1" x14ac:dyDescent="0.25">
      <c r="A10" s="15">
        <v>1</v>
      </c>
      <c r="B10" s="16">
        <v>2</v>
      </c>
      <c r="C10" s="16">
        <v>3</v>
      </c>
      <c r="D10" s="17">
        <v>4</v>
      </c>
      <c r="E10" s="17">
        <v>5</v>
      </c>
      <c r="F10" s="17">
        <v>6</v>
      </c>
      <c r="G10" s="17">
        <v>7</v>
      </c>
      <c r="H10" s="17">
        <v>8</v>
      </c>
    </row>
    <row r="11" spans="1:8" ht="50.25" customHeight="1" x14ac:dyDescent="0.25">
      <c r="A11" s="180">
        <v>1</v>
      </c>
      <c r="B11" s="182" t="s">
        <v>2</v>
      </c>
      <c r="C11" s="18" t="s">
        <v>73</v>
      </c>
      <c r="D11" s="186" t="s">
        <v>84</v>
      </c>
      <c r="E11" s="186" t="s">
        <v>5</v>
      </c>
      <c r="F11" s="19" t="s">
        <v>55</v>
      </c>
      <c r="G11" s="21">
        <f>G12+G14+G17+G19+G21+G23+G25+G27+G28</f>
        <v>1100</v>
      </c>
      <c r="H11" s="21">
        <f>H12+H14+H17+H19+H21+H23+H25+H27+H28</f>
        <v>105.07351</v>
      </c>
    </row>
    <row r="12" spans="1:8" ht="42.75" hidden="1" customHeight="1" x14ac:dyDescent="0.25">
      <c r="A12" s="181"/>
      <c r="B12" s="183"/>
      <c r="C12" s="149" t="s">
        <v>42</v>
      </c>
      <c r="D12" s="187"/>
      <c r="E12" s="187"/>
      <c r="F12" s="19" t="s">
        <v>19</v>
      </c>
      <c r="G12" s="22">
        <v>0</v>
      </c>
      <c r="H12" s="22">
        <v>0</v>
      </c>
    </row>
    <row r="13" spans="1:8" ht="236.25" hidden="1" customHeight="1" x14ac:dyDescent="0.25">
      <c r="A13" s="181"/>
      <c r="B13" s="183"/>
      <c r="C13" s="148"/>
      <c r="D13" s="187"/>
      <c r="E13" s="187"/>
      <c r="F13" s="140" t="s">
        <v>36</v>
      </c>
      <c r="G13" s="23">
        <v>0</v>
      </c>
      <c r="H13" s="23">
        <v>0</v>
      </c>
    </row>
    <row r="14" spans="1:8" ht="42.75" hidden="1" customHeight="1" x14ac:dyDescent="0.25">
      <c r="A14" s="181"/>
      <c r="B14" s="183"/>
      <c r="C14" s="150" t="s">
        <v>24</v>
      </c>
      <c r="D14" s="193"/>
      <c r="E14" s="187"/>
      <c r="F14" s="24" t="s">
        <v>20</v>
      </c>
      <c r="G14" s="25">
        <v>0</v>
      </c>
      <c r="H14" s="22">
        <v>0</v>
      </c>
    </row>
    <row r="15" spans="1:8" ht="48" hidden="1" customHeight="1" x14ac:dyDescent="0.25">
      <c r="A15" s="123"/>
      <c r="B15" s="142"/>
      <c r="C15" s="150"/>
      <c r="D15" s="140"/>
      <c r="E15" s="187"/>
      <c r="F15" s="24" t="s">
        <v>29</v>
      </c>
      <c r="G15" s="28">
        <v>0</v>
      </c>
      <c r="H15" s="28">
        <v>0</v>
      </c>
    </row>
    <row r="16" spans="1:8" ht="157.5" hidden="1" customHeight="1" x14ac:dyDescent="0.25">
      <c r="A16" s="61"/>
      <c r="B16" s="34"/>
      <c r="C16" s="141"/>
      <c r="D16" s="30"/>
      <c r="E16" s="187"/>
      <c r="F16" s="31" t="s">
        <v>37</v>
      </c>
      <c r="G16" s="33"/>
      <c r="H16" s="33"/>
    </row>
    <row r="17" spans="1:13" ht="47.25" hidden="1" customHeight="1" x14ac:dyDescent="0.25">
      <c r="A17" s="61"/>
      <c r="B17" s="34"/>
      <c r="C17" s="148" t="s">
        <v>14</v>
      </c>
      <c r="D17" s="24"/>
      <c r="E17" s="187"/>
      <c r="F17" s="35" t="s">
        <v>20</v>
      </c>
      <c r="G17" s="23">
        <v>0</v>
      </c>
      <c r="H17" s="23">
        <v>0</v>
      </c>
    </row>
    <row r="18" spans="1:13" ht="172.5" hidden="1" customHeight="1" x14ac:dyDescent="0.25">
      <c r="A18" s="61"/>
      <c r="B18" s="34"/>
      <c r="C18" s="148"/>
      <c r="D18" s="24"/>
      <c r="E18" s="187"/>
      <c r="F18" s="35" t="s">
        <v>36</v>
      </c>
      <c r="G18" s="23">
        <v>0</v>
      </c>
      <c r="H18" s="23">
        <v>0</v>
      </c>
    </row>
    <row r="19" spans="1:13" ht="47.25" hidden="1" customHeight="1" x14ac:dyDescent="0.25">
      <c r="A19" s="61"/>
      <c r="B19" s="34"/>
      <c r="C19" s="149" t="s">
        <v>15</v>
      </c>
      <c r="D19" s="24"/>
      <c r="E19" s="187"/>
      <c r="F19" s="36" t="s">
        <v>20</v>
      </c>
      <c r="G19" s="25">
        <v>0</v>
      </c>
      <c r="H19" s="22">
        <v>0</v>
      </c>
    </row>
    <row r="20" spans="1:13" ht="236.25" hidden="1" customHeight="1" x14ac:dyDescent="0.25">
      <c r="A20" s="83"/>
      <c r="B20" s="34"/>
      <c r="C20" s="148"/>
      <c r="D20" s="24"/>
      <c r="E20" s="187"/>
      <c r="F20" s="38" t="s">
        <v>36</v>
      </c>
      <c r="G20" s="40">
        <v>0</v>
      </c>
      <c r="H20" s="28">
        <v>0</v>
      </c>
    </row>
    <row r="21" spans="1:13" ht="42.75" hidden="1" customHeight="1" x14ac:dyDescent="0.25">
      <c r="A21" s="83"/>
      <c r="B21" s="34"/>
      <c r="C21" s="41" t="s">
        <v>16</v>
      </c>
      <c r="D21" s="24"/>
      <c r="E21" s="187"/>
      <c r="F21" s="36" t="s">
        <v>20</v>
      </c>
      <c r="G21" s="22">
        <v>0</v>
      </c>
      <c r="H21" s="22">
        <v>0</v>
      </c>
    </row>
    <row r="22" spans="1:13" ht="157.5" hidden="1" customHeight="1" x14ac:dyDescent="0.25">
      <c r="A22" s="83"/>
      <c r="B22" s="34"/>
      <c r="C22" s="42"/>
      <c r="D22" s="24"/>
      <c r="E22" s="187"/>
      <c r="F22" s="30" t="s">
        <v>18</v>
      </c>
      <c r="G22" s="28">
        <v>0</v>
      </c>
      <c r="H22" s="28">
        <v>0</v>
      </c>
    </row>
    <row r="23" spans="1:13" ht="42.75" hidden="1" customHeight="1" x14ac:dyDescent="0.25">
      <c r="A23" s="83"/>
      <c r="B23" s="34"/>
      <c r="C23" s="195" t="s">
        <v>17</v>
      </c>
      <c r="D23" s="24"/>
      <c r="E23" s="187"/>
      <c r="F23" s="38" t="s">
        <v>20</v>
      </c>
      <c r="G23" s="39">
        <v>0</v>
      </c>
      <c r="H23" s="23">
        <v>0</v>
      </c>
    </row>
    <row r="24" spans="1:13" ht="236.25" hidden="1" customHeight="1" x14ac:dyDescent="0.25">
      <c r="A24" s="83"/>
      <c r="B24" s="89"/>
      <c r="C24" s="196"/>
      <c r="D24" s="43"/>
      <c r="E24" s="187"/>
      <c r="F24" s="43" t="s">
        <v>36</v>
      </c>
      <c r="G24" s="40">
        <v>0</v>
      </c>
      <c r="H24" s="28">
        <v>0</v>
      </c>
    </row>
    <row r="25" spans="1:13" ht="44.25" hidden="1" customHeight="1" x14ac:dyDescent="0.25">
      <c r="A25" s="83"/>
      <c r="B25" s="89"/>
      <c r="C25" s="148" t="s">
        <v>43</v>
      </c>
      <c r="D25" s="24"/>
      <c r="E25" s="187"/>
      <c r="F25" s="38" t="s">
        <v>20</v>
      </c>
      <c r="G25" s="39">
        <v>0</v>
      </c>
      <c r="H25" s="23">
        <v>0</v>
      </c>
    </row>
    <row r="26" spans="1:13" ht="165" hidden="1" customHeight="1" x14ac:dyDescent="0.25">
      <c r="A26" s="83"/>
      <c r="B26" s="89"/>
      <c r="C26" s="194"/>
      <c r="D26" s="24"/>
      <c r="E26" s="187"/>
      <c r="F26" s="30" t="s">
        <v>36</v>
      </c>
      <c r="G26" s="40">
        <v>0</v>
      </c>
      <c r="H26" s="28">
        <v>0</v>
      </c>
    </row>
    <row r="27" spans="1:13" ht="66.75" hidden="1" customHeight="1" x14ac:dyDescent="0.25">
      <c r="A27" s="83"/>
      <c r="B27" s="89"/>
      <c r="C27" s="143" t="s">
        <v>41</v>
      </c>
      <c r="D27" s="24"/>
      <c r="E27" s="187"/>
      <c r="F27" s="35" t="s">
        <v>26</v>
      </c>
      <c r="G27" s="23">
        <v>0</v>
      </c>
      <c r="H27" s="22">
        <v>0</v>
      </c>
    </row>
    <row r="28" spans="1:13" ht="63.75" customHeight="1" x14ac:dyDescent="0.25">
      <c r="A28" s="83"/>
      <c r="B28" s="89"/>
      <c r="C28" s="171" t="s">
        <v>54</v>
      </c>
      <c r="D28" s="24"/>
      <c r="E28" s="187"/>
      <c r="F28" s="24" t="s">
        <v>86</v>
      </c>
      <c r="G28" s="39">
        <f>G29+G30</f>
        <v>1100</v>
      </c>
      <c r="H28" s="23">
        <f>H29+H30</f>
        <v>105.07351</v>
      </c>
    </row>
    <row r="29" spans="1:13" ht="154.5" customHeight="1" x14ac:dyDescent="0.25">
      <c r="A29" s="84"/>
      <c r="B29" s="101"/>
      <c r="C29" s="201"/>
      <c r="D29" s="43"/>
      <c r="E29" s="202"/>
      <c r="F29" s="31" t="s">
        <v>87</v>
      </c>
      <c r="G29" s="40">
        <f>8100-7000</f>
        <v>1100</v>
      </c>
      <c r="H29" s="28">
        <v>105.07351</v>
      </c>
      <c r="M29" s="12"/>
    </row>
    <row r="30" spans="1:13" ht="84" hidden="1" customHeight="1" x14ac:dyDescent="0.25">
      <c r="A30" s="83"/>
      <c r="B30" s="100"/>
      <c r="C30" s="138"/>
      <c r="D30" s="43"/>
      <c r="E30" s="43"/>
      <c r="F30" s="31"/>
      <c r="G30" s="40"/>
      <c r="H30" s="28"/>
    </row>
    <row r="31" spans="1:13" ht="55.5" hidden="1" customHeight="1" x14ac:dyDescent="0.25">
      <c r="A31" s="84"/>
      <c r="B31" s="101"/>
      <c r="C31" s="18" t="s">
        <v>61</v>
      </c>
      <c r="D31" s="53" t="s">
        <v>30</v>
      </c>
      <c r="E31" s="53" t="s">
        <v>5</v>
      </c>
      <c r="F31" s="54" t="s">
        <v>28</v>
      </c>
      <c r="G31" s="20">
        <f t="shared" ref="G31:H31" si="0">G32+G33</f>
        <v>0</v>
      </c>
      <c r="H31" s="20">
        <f t="shared" si="0"/>
        <v>0</v>
      </c>
    </row>
    <row r="32" spans="1:13" ht="68.25" hidden="1" customHeight="1" x14ac:dyDescent="0.25">
      <c r="A32" s="37"/>
      <c r="B32" s="46"/>
      <c r="C32" s="95" t="s">
        <v>59</v>
      </c>
      <c r="D32" s="50"/>
      <c r="E32" s="50"/>
      <c r="F32" s="24"/>
      <c r="G32" s="28">
        <v>0</v>
      </c>
      <c r="H32" s="28">
        <v>0</v>
      </c>
    </row>
    <row r="33" spans="1:15" ht="43.5" hidden="1" customHeight="1" x14ac:dyDescent="0.25">
      <c r="A33" s="37"/>
      <c r="B33" s="46"/>
      <c r="C33" s="47" t="s">
        <v>60</v>
      </c>
      <c r="D33" s="51"/>
      <c r="E33" s="51"/>
      <c r="F33" s="43"/>
      <c r="G33" s="33">
        <v>0</v>
      </c>
      <c r="H33" s="33">
        <v>0</v>
      </c>
    </row>
    <row r="34" spans="1:15" ht="55.5" hidden="1" customHeight="1" x14ac:dyDescent="0.25">
      <c r="A34" s="37"/>
      <c r="B34" s="46"/>
      <c r="C34" s="52" t="s">
        <v>62</v>
      </c>
      <c r="D34" s="48" t="s">
        <v>30</v>
      </c>
      <c r="E34" s="48" t="s">
        <v>5</v>
      </c>
      <c r="F34" s="49" t="s">
        <v>28</v>
      </c>
      <c r="G34" s="20">
        <v>0</v>
      </c>
      <c r="H34" s="20">
        <v>0</v>
      </c>
    </row>
    <row r="35" spans="1:15" ht="15" customHeight="1" x14ac:dyDescent="0.25">
      <c r="A35" s="55"/>
      <c r="B35" s="165" t="s">
        <v>1</v>
      </c>
      <c r="C35" s="165"/>
      <c r="D35" s="56"/>
      <c r="E35" s="56"/>
      <c r="F35" s="57"/>
      <c r="G35" s="21">
        <f>G11+G31+G34</f>
        <v>1100</v>
      </c>
      <c r="H35" s="20">
        <f>H11+H31+H34</f>
        <v>105.07351</v>
      </c>
    </row>
    <row r="36" spans="1:15" ht="74.25" customHeight="1" x14ac:dyDescent="0.25">
      <c r="A36" s="133">
        <v>2</v>
      </c>
      <c r="B36" s="81" t="s">
        <v>7</v>
      </c>
      <c r="C36" s="81" t="s">
        <v>35</v>
      </c>
      <c r="D36" s="134" t="s">
        <v>84</v>
      </c>
      <c r="E36" s="134" t="s">
        <v>5</v>
      </c>
      <c r="F36" s="134" t="s">
        <v>28</v>
      </c>
      <c r="G36" s="20">
        <f t="shared" ref="G36:H36" si="1">G37+G41+G42+G43</f>
        <v>27196.421999999999</v>
      </c>
      <c r="H36" s="20">
        <f t="shared" si="1"/>
        <v>2001.81475</v>
      </c>
    </row>
    <row r="37" spans="1:15" ht="53.25" customHeight="1" x14ac:dyDescent="0.25">
      <c r="A37" s="34"/>
      <c r="B37" s="124"/>
      <c r="C37" s="197" t="s">
        <v>91</v>
      </c>
      <c r="D37" s="62"/>
      <c r="E37" s="63" t="s">
        <v>38</v>
      </c>
      <c r="F37" s="26"/>
      <c r="G37" s="23">
        <f>G38+G40</f>
        <v>25996.421999999999</v>
      </c>
      <c r="H37" s="23">
        <f t="shared" ref="H37" si="2">H38+H40</f>
        <v>803.87514999999996</v>
      </c>
      <c r="O37" s="12"/>
    </row>
    <row r="38" spans="1:15" ht="54" customHeight="1" x14ac:dyDescent="0.25">
      <c r="A38" s="34"/>
      <c r="B38" s="124"/>
      <c r="C38" s="197"/>
      <c r="D38" s="62"/>
      <c r="E38" s="63" t="s">
        <v>39</v>
      </c>
      <c r="F38" s="26"/>
      <c r="G38" s="22">
        <v>25790.421999999999</v>
      </c>
      <c r="H38" s="22">
        <v>803.87514999999996</v>
      </c>
    </row>
    <row r="39" spans="1:15" ht="30.75" customHeight="1" x14ac:dyDescent="0.25">
      <c r="A39" s="34"/>
      <c r="B39" s="124"/>
      <c r="C39" s="197"/>
      <c r="D39" s="62"/>
      <c r="E39" s="63"/>
      <c r="F39" s="62" t="s">
        <v>44</v>
      </c>
      <c r="G39" s="28">
        <v>4.718</v>
      </c>
      <c r="H39" s="28">
        <v>4.7180499999999999</v>
      </c>
    </row>
    <row r="40" spans="1:15" ht="50.25" customHeight="1" x14ac:dyDescent="0.25">
      <c r="A40" s="34"/>
      <c r="B40" s="124"/>
      <c r="C40" s="198"/>
      <c r="D40" s="62"/>
      <c r="E40" s="63" t="s">
        <v>77</v>
      </c>
      <c r="F40" s="64"/>
      <c r="G40" s="28">
        <v>206</v>
      </c>
      <c r="H40" s="28">
        <v>0</v>
      </c>
    </row>
    <row r="41" spans="1:15" ht="95.25" customHeight="1" x14ac:dyDescent="0.25">
      <c r="A41" s="34"/>
      <c r="B41" s="124"/>
      <c r="C41" s="65" t="s">
        <v>56</v>
      </c>
      <c r="D41" s="66"/>
      <c r="E41" s="60" t="s">
        <v>5</v>
      </c>
      <c r="F41" s="60" t="s">
        <v>28</v>
      </c>
      <c r="G41" s="28">
        <v>400</v>
      </c>
      <c r="H41" s="28">
        <v>399.31319999999999</v>
      </c>
    </row>
    <row r="42" spans="1:15" ht="85.5" customHeight="1" x14ac:dyDescent="0.25">
      <c r="A42" s="34"/>
      <c r="B42" s="124"/>
      <c r="C42" s="67" t="s">
        <v>57</v>
      </c>
      <c r="D42" s="66"/>
      <c r="E42" s="26"/>
      <c r="F42" s="26"/>
      <c r="G42" s="28">
        <v>400</v>
      </c>
      <c r="H42" s="28">
        <v>399.31319999999999</v>
      </c>
    </row>
    <row r="43" spans="1:15" ht="90" customHeight="1" x14ac:dyDescent="0.25">
      <c r="A43" s="29"/>
      <c r="B43" s="124"/>
      <c r="C43" s="130" t="s">
        <v>67</v>
      </c>
      <c r="D43" s="66"/>
      <c r="E43" s="124"/>
      <c r="F43" s="124"/>
      <c r="G43" s="28">
        <v>400</v>
      </c>
      <c r="H43" s="28">
        <v>399.31319999999999</v>
      </c>
    </row>
    <row r="44" spans="1:15" ht="17.25" customHeight="1" x14ac:dyDescent="0.25">
      <c r="A44" s="128"/>
      <c r="B44" s="165" t="s">
        <v>1</v>
      </c>
      <c r="C44" s="165"/>
      <c r="D44" s="56"/>
      <c r="E44" s="56"/>
      <c r="F44" s="57"/>
      <c r="G44" s="21">
        <f t="shared" ref="G44:H44" si="3">G36</f>
        <v>27196.421999999999</v>
      </c>
      <c r="H44" s="20">
        <f t="shared" si="3"/>
        <v>2001.81475</v>
      </c>
    </row>
    <row r="45" spans="1:15" ht="53.25" customHeight="1" x14ac:dyDescent="0.25">
      <c r="A45" s="180">
        <v>3</v>
      </c>
      <c r="B45" s="182" t="s">
        <v>8</v>
      </c>
      <c r="C45" s="135" t="s">
        <v>33</v>
      </c>
      <c r="D45" s="48" t="s">
        <v>84</v>
      </c>
      <c r="E45" s="48" t="s">
        <v>5</v>
      </c>
      <c r="F45" s="126" t="s">
        <v>28</v>
      </c>
      <c r="G45" s="21">
        <f t="shared" ref="G45:H45" si="4">G46</f>
        <v>6767.8</v>
      </c>
      <c r="H45" s="21">
        <f t="shared" si="4"/>
        <v>5630.3045899999997</v>
      </c>
    </row>
    <row r="46" spans="1:15" ht="81.75" customHeight="1" x14ac:dyDescent="0.25">
      <c r="A46" s="184"/>
      <c r="B46" s="185"/>
      <c r="C46" s="67" t="s">
        <v>32</v>
      </c>
      <c r="D46" s="51"/>
      <c r="E46" s="69"/>
      <c r="F46" s="102"/>
      <c r="G46" s="33">
        <f>4709+3258.8-1200</f>
        <v>6767.8</v>
      </c>
      <c r="H46" s="33">
        <v>5630.3045899999997</v>
      </c>
    </row>
    <row r="47" spans="1:15" ht="45.75" customHeight="1" x14ac:dyDescent="0.25">
      <c r="A47" s="34"/>
      <c r="B47" s="34"/>
      <c r="C47" s="70" t="s">
        <v>34</v>
      </c>
      <c r="D47" s="48" t="s">
        <v>84</v>
      </c>
      <c r="E47" s="71" t="s">
        <v>5</v>
      </c>
      <c r="F47" s="60" t="s">
        <v>28</v>
      </c>
      <c r="G47" s="73">
        <f>85818+656.55059-2659-850-22566-3000-750</f>
        <v>56649.550589999999</v>
      </c>
      <c r="H47" s="73">
        <f>32252.50271+656.55059</f>
        <v>32909.0533</v>
      </c>
    </row>
    <row r="48" spans="1:15" ht="33" customHeight="1" x14ac:dyDescent="0.25">
      <c r="A48" s="29"/>
      <c r="B48" s="29"/>
      <c r="C48" s="129"/>
      <c r="D48" s="51"/>
      <c r="E48" s="136"/>
      <c r="F48" s="80" t="s">
        <v>44</v>
      </c>
      <c r="G48" s="28">
        <f>7298.44908+656.55059</f>
        <v>7954.9996700000002</v>
      </c>
      <c r="H48" s="28">
        <v>7954.9996700000002</v>
      </c>
    </row>
    <row r="49" spans="1:13" ht="17.25" customHeight="1" x14ac:dyDescent="0.25">
      <c r="A49" s="75"/>
      <c r="B49" s="165" t="s">
        <v>1</v>
      </c>
      <c r="C49" s="165"/>
      <c r="D49" s="76"/>
      <c r="E49" s="127"/>
      <c r="F49" s="132"/>
      <c r="G49" s="73">
        <f>G45+G47</f>
        <v>63417.350590000002</v>
      </c>
      <c r="H49" s="73">
        <f>H45+H47</f>
        <v>38539.357889999999</v>
      </c>
    </row>
    <row r="50" spans="1:13" ht="50.25" customHeight="1" x14ac:dyDescent="0.25">
      <c r="A50" s="105">
        <v>4</v>
      </c>
      <c r="B50" s="104" t="s">
        <v>9</v>
      </c>
      <c r="C50" s="104" t="s">
        <v>45</v>
      </c>
      <c r="D50" s="60" t="s">
        <v>84</v>
      </c>
      <c r="E50" s="72" t="s">
        <v>5</v>
      </c>
      <c r="F50" s="107" t="s">
        <v>28</v>
      </c>
      <c r="G50" s="73">
        <f>G51</f>
        <v>11.22063</v>
      </c>
      <c r="H50" s="73">
        <f>H51</f>
        <v>11.22063</v>
      </c>
    </row>
    <row r="51" spans="1:13" ht="32.25" customHeight="1" x14ac:dyDescent="0.25">
      <c r="A51" s="131"/>
      <c r="B51" s="124"/>
      <c r="C51" s="124"/>
      <c r="D51" s="62"/>
      <c r="E51" s="66"/>
      <c r="F51" s="74" t="s">
        <v>44</v>
      </c>
      <c r="G51" s="28">
        <v>11.22063</v>
      </c>
      <c r="H51" s="28">
        <v>11.22063</v>
      </c>
    </row>
    <row r="52" spans="1:13" ht="15.75" x14ac:dyDescent="0.25">
      <c r="A52" s="75"/>
      <c r="B52" s="165" t="s">
        <v>1</v>
      </c>
      <c r="C52" s="165"/>
      <c r="D52" s="76"/>
      <c r="E52" s="56"/>
      <c r="F52" s="57"/>
      <c r="G52" s="85">
        <f t="shared" ref="G52:H52" si="5">G50</f>
        <v>11.22063</v>
      </c>
      <c r="H52" s="85">
        <f t="shared" si="5"/>
        <v>11.22063</v>
      </c>
    </row>
    <row r="53" spans="1:13" ht="63" hidden="1" x14ac:dyDescent="0.25">
      <c r="A53" s="123">
        <v>5</v>
      </c>
      <c r="B53" s="34" t="s">
        <v>23</v>
      </c>
      <c r="C53" s="129" t="s">
        <v>31</v>
      </c>
      <c r="D53" s="24" t="s">
        <v>65</v>
      </c>
      <c r="E53" s="24" t="s">
        <v>5</v>
      </c>
      <c r="F53" s="24" t="s">
        <v>28</v>
      </c>
      <c r="G53" s="20">
        <f t="shared" ref="G53:H53" si="6">G54+G55+G56</f>
        <v>0</v>
      </c>
      <c r="H53" s="20">
        <f t="shared" si="6"/>
        <v>0</v>
      </c>
    </row>
    <row r="54" spans="1:13" ht="75" hidden="1" customHeight="1" x14ac:dyDescent="0.25">
      <c r="A54" s="61"/>
      <c r="B54" s="34"/>
      <c r="C54" s="47" t="s">
        <v>21</v>
      </c>
      <c r="D54" s="24"/>
      <c r="E54" s="24"/>
      <c r="F54" s="24"/>
      <c r="G54" s="33">
        <v>0</v>
      </c>
      <c r="H54" s="33">
        <v>0</v>
      </c>
    </row>
    <row r="55" spans="1:13" ht="78.75" hidden="1" x14ac:dyDescent="0.25">
      <c r="A55" s="61"/>
      <c r="B55" s="34"/>
      <c r="C55" s="78" t="s">
        <v>48</v>
      </c>
      <c r="D55" s="24"/>
      <c r="E55" s="24"/>
      <c r="F55" s="24"/>
      <c r="G55" s="28">
        <v>0</v>
      </c>
      <c r="H55" s="28">
        <v>0</v>
      </c>
    </row>
    <row r="56" spans="1:13" ht="133.5" hidden="1" customHeight="1" x14ac:dyDescent="0.25">
      <c r="A56" s="68"/>
      <c r="B56" s="29"/>
      <c r="C56" s="79" t="s">
        <v>63</v>
      </c>
      <c r="D56" s="80"/>
      <c r="E56" s="80"/>
      <c r="F56" s="80"/>
      <c r="G56" s="28">
        <v>0</v>
      </c>
      <c r="H56" s="28">
        <v>0</v>
      </c>
      <c r="M56" s="12"/>
    </row>
    <row r="57" spans="1:13" ht="15.75" hidden="1" x14ac:dyDescent="0.25">
      <c r="A57" s="58"/>
      <c r="B57" s="191" t="s">
        <v>1</v>
      </c>
      <c r="C57" s="190"/>
      <c r="D57" s="103"/>
      <c r="E57" s="36"/>
      <c r="F57" s="19"/>
      <c r="G57" s="21">
        <f t="shared" ref="G57:H57" si="7">G53</f>
        <v>0</v>
      </c>
      <c r="H57" s="21">
        <f t="shared" si="7"/>
        <v>0</v>
      </c>
    </row>
    <row r="58" spans="1:13" ht="49.5" customHeight="1" x14ac:dyDescent="0.25">
      <c r="A58" s="106" t="s">
        <v>79</v>
      </c>
      <c r="B58" s="117" t="s">
        <v>0</v>
      </c>
      <c r="C58" s="81" t="s">
        <v>81</v>
      </c>
      <c r="D58" s="48" t="s">
        <v>84</v>
      </c>
      <c r="E58" s="72" t="s">
        <v>5</v>
      </c>
      <c r="F58" s="60" t="s">
        <v>28</v>
      </c>
      <c r="G58" s="99">
        <f>95+G59</f>
        <v>95</v>
      </c>
      <c r="H58" s="99">
        <f>95</f>
        <v>95</v>
      </c>
      <c r="L58" s="12"/>
    </row>
    <row r="59" spans="1:13" ht="209.25" hidden="1" customHeight="1" x14ac:dyDescent="0.25">
      <c r="A59" s="37"/>
      <c r="B59" s="97"/>
      <c r="C59" s="120" t="s">
        <v>76</v>
      </c>
      <c r="D59" s="51"/>
      <c r="E59" s="69"/>
      <c r="F59" s="102" t="s">
        <v>78</v>
      </c>
      <c r="G59" s="33">
        <v>0</v>
      </c>
      <c r="H59" s="33"/>
      <c r="K59" s="12"/>
      <c r="L59" s="12"/>
    </row>
    <row r="60" spans="1:13" ht="81" hidden="1" customHeight="1" x14ac:dyDescent="0.25">
      <c r="A60" s="37"/>
      <c r="B60" s="97"/>
      <c r="C60" s="115" t="s">
        <v>80</v>
      </c>
      <c r="D60" s="24" t="s">
        <v>65</v>
      </c>
      <c r="E60" s="66" t="s">
        <v>72</v>
      </c>
      <c r="F60" s="62" t="s">
        <v>28</v>
      </c>
      <c r="G60" s="98"/>
      <c r="H60" s="98"/>
      <c r="L60" s="12"/>
    </row>
    <row r="61" spans="1:13" ht="15.75" customHeight="1" x14ac:dyDescent="0.25">
      <c r="A61" s="82"/>
      <c r="B61" s="190" t="s">
        <v>1</v>
      </c>
      <c r="C61" s="165"/>
      <c r="D61" s="47"/>
      <c r="E61" s="109"/>
      <c r="F61" s="110"/>
      <c r="G61" s="21">
        <f t="shared" ref="G61:H61" si="8">G58+G60</f>
        <v>95</v>
      </c>
      <c r="H61" s="20">
        <f t="shared" si="8"/>
        <v>95</v>
      </c>
    </row>
    <row r="62" spans="1:13" ht="36.75" customHeight="1" x14ac:dyDescent="0.25">
      <c r="A62" s="58" t="s">
        <v>46</v>
      </c>
      <c r="B62" s="77" t="s">
        <v>52</v>
      </c>
      <c r="C62" s="129" t="s">
        <v>82</v>
      </c>
      <c r="D62" s="188" t="s">
        <v>84</v>
      </c>
      <c r="E62" s="192" t="s">
        <v>5</v>
      </c>
      <c r="F62" s="186" t="s">
        <v>28</v>
      </c>
      <c r="G62" s="21">
        <f t="shared" ref="G62:H62" si="9">G63+G64+G65</f>
        <v>15300</v>
      </c>
      <c r="H62" s="21">
        <f t="shared" si="9"/>
        <v>3447.1959400000001</v>
      </c>
    </row>
    <row r="63" spans="1:13" ht="93" customHeight="1" x14ac:dyDescent="0.25">
      <c r="A63" s="83"/>
      <c r="B63" s="34"/>
      <c r="C63" s="47" t="s">
        <v>68</v>
      </c>
      <c r="D63" s="189"/>
      <c r="E63" s="188"/>
      <c r="F63" s="187"/>
      <c r="G63" s="32">
        <f>200+3200</f>
        <v>3400</v>
      </c>
      <c r="H63" s="32">
        <v>3053.6314400000001</v>
      </c>
    </row>
    <row r="64" spans="1:13" ht="81.75" customHeight="1" x14ac:dyDescent="0.25">
      <c r="A64" s="83"/>
      <c r="B64" s="34"/>
      <c r="C64" s="119" t="s">
        <v>71</v>
      </c>
      <c r="D64" s="48"/>
      <c r="E64" s="50"/>
      <c r="F64" s="24"/>
      <c r="G64" s="27">
        <f>200+8500</f>
        <v>8700</v>
      </c>
      <c r="H64" s="27">
        <v>196.0968</v>
      </c>
    </row>
    <row r="65" spans="1:12" ht="95.25" customHeight="1" x14ac:dyDescent="0.25">
      <c r="A65" s="83"/>
      <c r="B65" s="34"/>
      <c r="C65" s="116" t="s">
        <v>69</v>
      </c>
      <c r="D65" s="51"/>
      <c r="E65" s="51"/>
      <c r="F65" s="43"/>
      <c r="G65" s="27">
        <f>200+3000</f>
        <v>3200</v>
      </c>
      <c r="H65" s="27">
        <v>197.46770000000001</v>
      </c>
    </row>
    <row r="66" spans="1:12" ht="63" x14ac:dyDescent="0.25">
      <c r="A66" s="84"/>
      <c r="B66" s="29"/>
      <c r="C66" s="118" t="s">
        <v>83</v>
      </c>
      <c r="D66" s="108" t="s">
        <v>84</v>
      </c>
      <c r="E66" s="51" t="s">
        <v>5</v>
      </c>
      <c r="F66" s="43" t="s">
        <v>28</v>
      </c>
      <c r="G66" s="85">
        <f>239+550+850-200</f>
        <v>1439</v>
      </c>
      <c r="H66" s="85">
        <v>1428.2632599999999</v>
      </c>
    </row>
    <row r="67" spans="1:12" ht="15.75" customHeight="1" x14ac:dyDescent="0.25">
      <c r="A67" s="84"/>
      <c r="B67" s="168" t="s">
        <v>1</v>
      </c>
      <c r="C67" s="165"/>
      <c r="D67" s="94"/>
      <c r="E67" s="94"/>
      <c r="F67" s="96"/>
      <c r="G67" s="20">
        <f>G62+G66</f>
        <v>16739</v>
      </c>
      <c r="H67" s="20">
        <f>H62+H66</f>
        <v>4875.4592000000002</v>
      </c>
    </row>
    <row r="68" spans="1:12" ht="36.75" customHeight="1" x14ac:dyDescent="0.25">
      <c r="A68" s="82" t="s">
        <v>51</v>
      </c>
      <c r="B68" s="77" t="s">
        <v>58</v>
      </c>
      <c r="C68" s="59" t="s">
        <v>74</v>
      </c>
      <c r="D68" s="91" t="s">
        <v>84</v>
      </c>
      <c r="E68" s="169" t="s">
        <v>5</v>
      </c>
      <c r="F68" s="93" t="s">
        <v>28</v>
      </c>
      <c r="G68" s="21">
        <f t="shared" ref="G68:H68" si="10">G69+G70</f>
        <v>3350.2</v>
      </c>
      <c r="H68" s="21">
        <f t="shared" si="10"/>
        <v>3349.5918200000001</v>
      </c>
      <c r="L68" s="12"/>
    </row>
    <row r="69" spans="1:12" ht="47.25" customHeight="1" x14ac:dyDescent="0.25">
      <c r="A69" s="89"/>
      <c r="B69" s="89"/>
      <c r="C69" s="78" t="s">
        <v>70</v>
      </c>
      <c r="D69" s="92"/>
      <c r="E69" s="170"/>
      <c r="F69" s="44"/>
      <c r="G69" s="27">
        <f>3200-599.8</f>
        <v>2600.1999999999998</v>
      </c>
      <c r="H69" s="27">
        <v>2600.1609100000001</v>
      </c>
      <c r="L69" s="12"/>
    </row>
    <row r="70" spans="1:12" ht="99" customHeight="1" x14ac:dyDescent="0.25">
      <c r="A70" s="89"/>
      <c r="B70" s="89"/>
      <c r="C70" s="90" t="s">
        <v>66</v>
      </c>
      <c r="D70" s="92"/>
      <c r="E70" s="125"/>
      <c r="F70" s="44"/>
      <c r="G70" s="27">
        <v>750</v>
      </c>
      <c r="H70" s="27">
        <v>749.43091000000004</v>
      </c>
      <c r="L70" s="12"/>
    </row>
    <row r="71" spans="1:12" ht="15.75" customHeight="1" x14ac:dyDescent="0.25">
      <c r="A71" s="55"/>
      <c r="B71" s="165" t="s">
        <v>1</v>
      </c>
      <c r="C71" s="165"/>
      <c r="D71" s="121"/>
      <c r="E71" s="121"/>
      <c r="F71" s="122"/>
      <c r="G71" s="85">
        <f t="shared" ref="G71:H71" si="11">G68</f>
        <v>3350.2</v>
      </c>
      <c r="H71" s="85">
        <f t="shared" si="11"/>
        <v>3349.5918200000001</v>
      </c>
    </row>
    <row r="72" spans="1:12" ht="21" customHeight="1" x14ac:dyDescent="0.25">
      <c r="A72" s="137"/>
      <c r="B72" s="166" t="s">
        <v>85</v>
      </c>
      <c r="C72" s="166"/>
      <c r="D72" s="166"/>
      <c r="E72" s="166"/>
      <c r="F72" s="167"/>
      <c r="G72" s="86">
        <f>G44+G35+G49+G52+G57+G61+G67+G71</f>
        <v>111909.19322</v>
      </c>
      <c r="H72" s="86">
        <f>H44+H35+H49+H52+H57+H61+H67+H71</f>
        <v>48977.517800000001</v>
      </c>
      <c r="K72" s="12"/>
    </row>
    <row r="73" spans="1:12" ht="15.75" hidden="1" x14ac:dyDescent="0.25">
      <c r="A73" s="37"/>
      <c r="B73" s="146" t="s">
        <v>11</v>
      </c>
      <c r="C73" s="161"/>
      <c r="D73" s="161"/>
      <c r="E73" s="161"/>
      <c r="F73" s="162"/>
      <c r="G73" s="27">
        <v>0</v>
      </c>
      <c r="H73" s="27">
        <v>0</v>
      </c>
      <c r="J73" s="12"/>
    </row>
    <row r="74" spans="1:12" ht="15.75" hidden="1" x14ac:dyDescent="0.25">
      <c r="A74" s="37"/>
      <c r="B74" s="145" t="s">
        <v>75</v>
      </c>
      <c r="C74" s="146"/>
      <c r="D74" s="113"/>
      <c r="E74" s="113"/>
      <c r="F74" s="114"/>
      <c r="G74" s="27">
        <f t="shared" ref="G74:H74" si="12">G59</f>
        <v>0</v>
      </c>
      <c r="H74" s="27">
        <f t="shared" si="12"/>
        <v>0</v>
      </c>
    </row>
    <row r="75" spans="1:12" ht="17.25" hidden="1" customHeight="1" x14ac:dyDescent="0.25">
      <c r="A75" s="37"/>
      <c r="B75" s="146" t="s">
        <v>27</v>
      </c>
      <c r="C75" s="161"/>
      <c r="D75" s="161"/>
      <c r="E75" s="161"/>
      <c r="F75" s="162"/>
      <c r="G75" s="33">
        <f>G35+G44+G49+G52+G57+G61+G67+G71-G73-G80-G79</f>
        <v>111909.19322</v>
      </c>
      <c r="H75" s="33">
        <f>H35+H44+H49+H52+H57+H61+H67+H71-H73-H80-H79-H74</f>
        <v>48977.517800000001</v>
      </c>
    </row>
    <row r="76" spans="1:12" ht="16.5" customHeight="1" x14ac:dyDescent="0.25">
      <c r="A76" s="3"/>
      <c r="B76" s="152" t="s">
        <v>12</v>
      </c>
      <c r="C76" s="153"/>
      <c r="D76" s="153"/>
      <c r="E76" s="153"/>
      <c r="F76" s="154"/>
      <c r="G76" s="6"/>
      <c r="H76" s="6"/>
      <c r="K76" s="12"/>
    </row>
    <row r="77" spans="1:12" ht="28.5" hidden="1" customHeight="1" x14ac:dyDescent="0.25">
      <c r="A77" s="3"/>
      <c r="B77" s="155" t="s">
        <v>22</v>
      </c>
      <c r="C77" s="156"/>
      <c r="D77" s="156"/>
      <c r="E77" s="156"/>
      <c r="F77" s="157"/>
      <c r="G77" s="33">
        <f>G13+G15+G18+G20+G22+G24+G26</f>
        <v>0</v>
      </c>
      <c r="H77" s="33">
        <f>H13+H15+H18+H20+H22+H24+H26</f>
        <v>0</v>
      </c>
    </row>
    <row r="78" spans="1:12" ht="15.75" x14ac:dyDescent="0.25">
      <c r="A78" s="2"/>
      <c r="B78" s="9" t="s">
        <v>47</v>
      </c>
      <c r="C78" s="10"/>
      <c r="D78" s="10"/>
      <c r="E78" s="10"/>
      <c r="F78" s="11"/>
      <c r="G78" s="33">
        <f>G39+G48+G51</f>
        <v>7970.9382999999998</v>
      </c>
      <c r="H78" s="33">
        <f>H39+H48+H51</f>
        <v>7970.9383500000004</v>
      </c>
    </row>
    <row r="79" spans="1:12" ht="19.5" hidden="1" customHeight="1" x14ac:dyDescent="0.25">
      <c r="A79" s="2"/>
      <c r="B79" s="164" t="s">
        <v>53</v>
      </c>
      <c r="C79" s="164"/>
      <c r="D79" s="164"/>
      <c r="E79" s="164"/>
      <c r="F79" s="111"/>
      <c r="G79" s="33">
        <f>G30</f>
        <v>0</v>
      </c>
      <c r="H79" s="33">
        <f>H30</f>
        <v>0</v>
      </c>
    </row>
    <row r="80" spans="1:12" ht="15" hidden="1" customHeight="1" x14ac:dyDescent="0.25">
      <c r="A80" s="3"/>
      <c r="B80" s="158" t="s">
        <v>25</v>
      </c>
      <c r="C80" s="159"/>
      <c r="D80" s="159"/>
      <c r="E80" s="159"/>
      <c r="F80" s="160"/>
      <c r="G80" s="22">
        <f t="shared" ref="G80:H80" si="13">G27</f>
        <v>0</v>
      </c>
      <c r="H80" s="22">
        <f t="shared" si="13"/>
        <v>0</v>
      </c>
    </row>
    <row r="81" spans="1:12" ht="15" customHeight="1" x14ac:dyDescent="0.25">
      <c r="A81" s="13"/>
      <c r="B81" s="112"/>
      <c r="C81" s="112"/>
      <c r="D81" s="112"/>
      <c r="E81" s="112"/>
      <c r="F81" s="112"/>
      <c r="G81" s="45"/>
      <c r="H81" s="45"/>
    </row>
    <row r="82" spans="1:12" ht="32.25" customHeight="1" x14ac:dyDescent="0.25">
      <c r="A82" s="144" t="s">
        <v>92</v>
      </c>
      <c r="B82" s="144"/>
      <c r="C82" s="144"/>
      <c r="D82" s="144"/>
      <c r="E82" s="144"/>
      <c r="F82" s="144"/>
      <c r="G82" s="144"/>
      <c r="H82" s="144"/>
      <c r="L82" s="12"/>
    </row>
    <row r="83" spans="1:12" ht="63" hidden="1" customHeight="1" x14ac:dyDescent="0.25">
      <c r="A83" s="13" t="s">
        <v>49</v>
      </c>
      <c r="B83" s="163" t="s">
        <v>50</v>
      </c>
      <c r="C83" s="163"/>
      <c r="D83" s="163"/>
      <c r="E83" s="163"/>
      <c r="F83" s="163"/>
      <c r="G83" s="163"/>
      <c r="H83" s="163"/>
    </row>
    <row r="84" spans="1:12" ht="21.75" customHeight="1" x14ac:dyDescent="0.25">
      <c r="A84" s="13"/>
      <c r="B84" s="139"/>
      <c r="C84" s="139"/>
      <c r="D84" s="139"/>
      <c r="E84" s="139"/>
      <c r="F84" s="139"/>
      <c r="G84" s="139"/>
      <c r="H84" s="139"/>
    </row>
    <row r="85" spans="1:12" ht="91.5" customHeight="1" x14ac:dyDescent="0.35">
      <c r="A85" s="14"/>
      <c r="B85" s="147" t="s">
        <v>93</v>
      </c>
      <c r="C85" s="147"/>
      <c r="D85" s="147"/>
      <c r="E85" s="147"/>
      <c r="F85" s="147"/>
      <c r="G85" s="147"/>
      <c r="H85" s="147"/>
      <c r="I85" s="147"/>
    </row>
    <row r="86" spans="1:12" ht="21" customHeight="1" x14ac:dyDescent="0.25"/>
    <row r="87" spans="1:12" ht="23.25" customHeight="1" x14ac:dyDescent="0.35">
      <c r="A87" s="151"/>
      <c r="B87" s="151"/>
      <c r="C87" s="151"/>
      <c r="D87" s="151"/>
      <c r="E87" s="151"/>
      <c r="F87" s="151"/>
      <c r="G87" s="151"/>
      <c r="H87" s="151"/>
    </row>
  </sheetData>
  <mergeCells count="49">
    <mergeCell ref="B45:B46"/>
    <mergeCell ref="E11:E29"/>
    <mergeCell ref="F62:F63"/>
    <mergeCell ref="D62:D63"/>
    <mergeCell ref="B61:C61"/>
    <mergeCell ref="B49:C49"/>
    <mergeCell ref="B52:C52"/>
    <mergeCell ref="B57:C57"/>
    <mergeCell ref="E62:E63"/>
    <mergeCell ref="D11:D14"/>
    <mergeCell ref="B44:C44"/>
    <mergeCell ref="C25:C26"/>
    <mergeCell ref="C23:C24"/>
    <mergeCell ref="B35:C35"/>
    <mergeCell ref="C37:C40"/>
    <mergeCell ref="G1:H1"/>
    <mergeCell ref="F7:F9"/>
    <mergeCell ref="G7:G9"/>
    <mergeCell ref="A7:A9"/>
    <mergeCell ref="D7:D9"/>
    <mergeCell ref="E7:E9"/>
    <mergeCell ref="B7:B9"/>
    <mergeCell ref="C7:C9"/>
    <mergeCell ref="H7:H9"/>
    <mergeCell ref="B5:G5"/>
    <mergeCell ref="G3:H3"/>
    <mergeCell ref="A87:H87"/>
    <mergeCell ref="B76:F76"/>
    <mergeCell ref="B77:F77"/>
    <mergeCell ref="B80:F80"/>
    <mergeCell ref="B75:F75"/>
    <mergeCell ref="B83:H83"/>
    <mergeCell ref="B79:E79"/>
    <mergeCell ref="A82:H82"/>
    <mergeCell ref="B74:C74"/>
    <mergeCell ref="B85:I85"/>
    <mergeCell ref="C17:C18"/>
    <mergeCell ref="C12:C13"/>
    <mergeCell ref="C14:C15"/>
    <mergeCell ref="B71:C71"/>
    <mergeCell ref="B72:F72"/>
    <mergeCell ref="B73:F73"/>
    <mergeCell ref="B67:C67"/>
    <mergeCell ref="E68:E69"/>
    <mergeCell ref="C28:C29"/>
    <mergeCell ref="A11:A14"/>
    <mergeCell ref="B11:B14"/>
    <mergeCell ref="C19:C20"/>
    <mergeCell ref="A45:A46"/>
  </mergeCells>
  <pageMargins left="0.9055118110236221" right="0.31496062992125984" top="0.82677165354330717" bottom="0.74803149606299213" header="0.31496062992125984" footer="0.31496062992125984"/>
  <pageSetup paperSize="9" scale="76" fitToHeight="25" orientation="landscape" r:id="rId1"/>
  <headerFooter differentFirst="1">
    <oddHeader>&amp;C&amp;P&amp;R&amp;"Times New Roman,курсив"&amp;14Продовження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2024-01-19T13:58:07Z</dcterms:modified>
</cp:coreProperties>
</file>