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1245" windowWidth="14805" windowHeight="6870"/>
  </bookViews>
  <sheets>
    <sheet name="Лист1" sheetId="3" r:id="rId1"/>
  </sheets>
  <definedNames>
    <definedName name="_xlnm.Print_Titles" localSheetId="0">Лист1!$16:$16</definedName>
    <definedName name="_xlnm.Print_Area" localSheetId="0">Лист1!$A$1:$J$46</definedName>
  </definedNames>
  <calcPr calcId="152511"/>
</workbook>
</file>

<file path=xl/calcChain.xml><?xml version="1.0" encoding="utf-8"?>
<calcChain xmlns="http://schemas.openxmlformats.org/spreadsheetml/2006/main">
  <c r="H23" i="3" l="1"/>
  <c r="H19" i="3"/>
  <c r="I17" i="3" l="1"/>
  <c r="J17" i="3"/>
  <c r="H17" i="3"/>
  <c r="I39" i="3" l="1"/>
  <c r="J39" i="3"/>
  <c r="H39" i="3"/>
  <c r="I32" i="3"/>
  <c r="J32" i="3"/>
  <c r="H32" i="3"/>
  <c r="J29" i="3"/>
  <c r="I28" i="3"/>
  <c r="I29" i="3" s="1"/>
  <c r="H28" i="3"/>
  <c r="H29" i="3" s="1"/>
  <c r="H31" i="3"/>
  <c r="J20" i="3"/>
  <c r="J21" i="3" s="1"/>
  <c r="I20" i="3"/>
  <c r="I21" i="3" s="1"/>
  <c r="H20" i="3"/>
  <c r="H21" i="3" s="1"/>
  <c r="H22" i="3"/>
  <c r="I22" i="3"/>
  <c r="J22" i="3"/>
  <c r="G19" i="3"/>
  <c r="G23" i="3"/>
  <c r="G20" i="3" l="1"/>
  <c r="G37" i="3" l="1"/>
  <c r="I38" i="3"/>
  <c r="J38" i="3"/>
  <c r="H38" i="3" l="1"/>
  <c r="G38" i="3" s="1"/>
  <c r="J41" i="3"/>
  <c r="H41" i="3"/>
  <c r="I41" i="3" l="1"/>
  <c r="G40" i="3" l="1"/>
  <c r="G24" i="3" l="1"/>
  <c r="G25" i="3"/>
  <c r="G26" i="3"/>
  <c r="G41" i="3" l="1"/>
  <c r="G39" i="3"/>
  <c r="G18" i="3" l="1"/>
  <c r="G30" i="3" l="1"/>
  <c r="I35" i="3" l="1"/>
  <c r="J35" i="3"/>
  <c r="H35" i="3"/>
  <c r="I31" i="3"/>
  <c r="J31" i="3"/>
  <c r="G36" i="3" l="1"/>
  <c r="G34" i="3"/>
  <c r="G33" i="3"/>
  <c r="G31" i="3"/>
  <c r="G22" i="3" l="1"/>
  <c r="J27" i="3"/>
  <c r="H27" i="3"/>
  <c r="H43" i="3" s="1"/>
  <c r="G17" i="3"/>
  <c r="J42" i="3" l="1"/>
  <c r="J43" i="3"/>
  <c r="H42" i="3"/>
  <c r="I27" i="3"/>
  <c r="G27" i="3"/>
  <c r="G32" i="3"/>
  <c r="G35" i="3" s="1"/>
  <c r="I42" i="3" l="1"/>
  <c r="I43" i="3"/>
  <c r="G21" i="3"/>
  <c r="G42" i="3" l="1"/>
  <c r="G43" i="3"/>
  <c r="G28" i="3"/>
  <c r="G29" i="3" s="1"/>
</calcChain>
</file>

<file path=xl/sharedStrings.xml><?xml version="1.0" encoding="utf-8"?>
<sst xmlns="http://schemas.openxmlformats.org/spreadsheetml/2006/main" count="88" uniqueCount="59">
  <si>
    <t xml:space="preserve">ПЕРЕЛІК </t>
  </si>
  <si>
    <t>Інша економічна діяльність</t>
  </si>
  <si>
    <t>Усього</t>
  </si>
  <si>
    <t>Об'єкти комунального будівництва</t>
  </si>
  <si>
    <t>Назва напряму діяльності (пріоритетні завдання)</t>
  </si>
  <si>
    <t>Виконавці</t>
  </si>
  <si>
    <t>Управління капітального будівництва виконкому Криворізької міської ради</t>
  </si>
  <si>
    <t>на 2021 рік</t>
  </si>
  <si>
    <t>Перелік заходів Програми</t>
  </si>
  <si>
    <t>Об'єкти будівництва освітніх установ і закладів</t>
  </si>
  <si>
    <t>Об'єкти будівництва установ і закладів культури</t>
  </si>
  <si>
    <t>Джерела фінансування</t>
  </si>
  <si>
    <t>№ п/п</t>
  </si>
  <si>
    <t>Нове будівництво універсального спортивного комплексу, розташованого в парку культури і відпочинку імені Богдана Хмельницького в Металургійному районі міста Кривого Рогу Дніпропетровської області, 50006</t>
  </si>
  <si>
    <t>Об'єкти будівництва споруд, установ і закладів фізичної культури та спорту</t>
  </si>
  <si>
    <t>Бюджет Криворізької міської територіальної громади</t>
  </si>
  <si>
    <t xml:space="preserve">у тому числі орієнтовний обсяг </t>
  </si>
  <si>
    <t>Нове будівництво та реконструкція спортивних споруд і будівель</t>
  </si>
  <si>
    <t xml:space="preserve">  Додаток 2</t>
  </si>
  <si>
    <t xml:space="preserve"> Капітальний ремонт закладів культури</t>
  </si>
  <si>
    <t>6</t>
  </si>
  <si>
    <t>*</t>
  </si>
  <si>
    <t>Відповідно до рішення Криворізької міської ради від 22.04.2020 №4627 "Про перепрофілювання окремих комунальних закладів загальної середньої освіти Тернівського району" назва закладу "Криворізька гімназія №38 Криворізької міської ради".</t>
  </si>
  <si>
    <t>Загальний обсяг фінансування, 
тис. грн</t>
  </si>
  <si>
    <t>Разом за Програмою, з них:</t>
  </si>
  <si>
    <t>Бюджет Криворізької міської територіальної громади та інші кошти</t>
  </si>
  <si>
    <t>Керуюча справами виконкому                                       Олена ШОВГЕЛЯ</t>
  </si>
  <si>
    <t>Нове будівництво протирадіаційного укриття на території Криворізької гімназії №84 Криворізької міської ради за адресою: вул. Милашенкова, 57, 
м. Кривий Ріг, Дніпропетровська обл.</t>
  </si>
  <si>
    <t>Нове будівництво протирадіаційного укриття на території Криворізького ліцею №113 Криворізької міської ради за адресою: вул. Віктора Оцеркле-
вича, 39-А, м. Кривий Ріг, Дніпропетровська обл.</t>
  </si>
  <si>
    <t>Будівництво інших об'єктів комунальної власності</t>
  </si>
  <si>
    <t>роки</t>
  </si>
  <si>
    <t>Нове будівництво мосту в парку ім.Ю.Гагаріна в м.Кривому Розі Дніпропетровської області</t>
  </si>
  <si>
    <r>
      <rPr>
        <b/>
        <i/>
        <sz val="12"/>
        <color theme="1"/>
        <rFont val="Times New Roman"/>
        <family val="1"/>
        <charset val="204"/>
      </rPr>
      <t xml:space="preserve">Реконструкція фасадів будівлі та малої чаші басейну з урахуванням потреб маломобільних груп населення; </t>
    </r>
    <r>
      <rPr>
        <i/>
        <sz val="12"/>
        <color theme="1"/>
        <rFont val="Times New Roman"/>
        <family val="1"/>
        <charset val="204"/>
      </rPr>
      <t xml:space="preserve">
реконструкція частини будівлі басейну літ. «А-3» Палацу водних видів спорту, розташованого за 
адресою: вул. Соборності, 2, м. Кривий Ріг, Дніпро-
петровська обл., Україна</t>
    </r>
  </si>
  <si>
    <t>Строк виконаня, роки</t>
  </si>
  <si>
    <t>Нове будівництво протирадіаційного укриття на території Криворізького ліцею №123 Криворізької міської ради за адресою: вул. Миколаївське шосе, 18, м. Кривий Ріг, Дніпропетровська обл.</t>
  </si>
  <si>
    <t>Нове будівництво  індустріального парку «Кривбас» на вул. Фабричній у м. Кривому Розі Дніпропетровської обл.</t>
  </si>
  <si>
    <t>відділ з питань державного архітектурно-будівельного контролю виконкому Криворізької міської ради</t>
  </si>
  <si>
    <t>Програма капітального будівництва об’єктів 
інфраструктури м. Кривого Рогу на 2019–2027 роки</t>
  </si>
  <si>
    <t>заходів і завдань Програми на 2019–2027 роки</t>
  </si>
  <si>
    <t>2025-
2027</t>
  </si>
  <si>
    <t>2025 рік</t>
  </si>
  <si>
    <t>2026 рік</t>
  </si>
  <si>
    <t>2027 рік</t>
  </si>
  <si>
    <t>Нове будівництво та реконструкція дошкільних, позашкільних і загальноосвітніх навчальних закладів</t>
  </si>
  <si>
    <t>Об'єкти будівництва медичних установ та закладів</t>
  </si>
  <si>
    <t>Капітальний ремонт лікувальних закладів</t>
  </si>
  <si>
    <t>1.1 Нове будівництво, реконструкція та капітальний ремонт об’єктів житлово-комунального призначення</t>
  </si>
  <si>
    <t>1.2 Капітальний ремонт об'єктів благоустрою</t>
  </si>
  <si>
    <t>7</t>
  </si>
  <si>
    <t>Нове будівництво електричних мереж для приєднання житлового будинку для тимчасового проживання внутрішньо переміщених осіб з розташуванням медичного закладу на основі незавершеного будівництвом гуртожитку за адресою: вул. Туполєва, м. Кривий Ріг, Дніпропетровська обл., 50000, на умовах співфінансування відповідно до проєкту «Сприяння розвитку соціальної інфраструктури (УФСІ VI)» Уряду Федеративної Республіки Німеччини через Федеральне  міністерство економічного співробітництва та розвитку (BMZ)/ Кредитну установу для відбудови (KfW)</t>
  </si>
  <si>
    <t>Нове будівництво будівлі дошкільного підрозділу в комплексі будівель та споруд Криворізького навчально-виховного комплексу «Загальноосвітня школа І-ІІ ступенів – дошкільний навчальний заклад» №38 Криворізької міської ради Дніпропетровської області, за адресою: 
вул. Кибальчича, 19, Тернівський район, 
м. Кривий Ріг, Дніпропетровська обл., Україна</t>
  </si>
  <si>
    <t>Нове будіництво та реконструкція інших об'єктів комунальної власності</t>
  </si>
  <si>
    <t>бюджет Криворізької міської територіальної громади</t>
  </si>
  <si>
    <t>6.1 Інші заходи, пов'язані із супроводом реалізації інвестиційних проєктів</t>
  </si>
  <si>
    <t xml:space="preserve">Бюджет Криворізької міської територіальної громади </t>
  </si>
  <si>
    <t>6.2 Заходи, пов'язані зі здійсненням державного архітектурно-будівельного контролю, у тому числі захистом інтересів Криворізкої міської територіальної громади в судах усіх рівнів</t>
  </si>
  <si>
    <t>Додаток 1</t>
  </si>
  <si>
    <t>до рішення виконкому міської ради</t>
  </si>
  <si>
    <t>04.12.2023 №1495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</si>
</sst>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5" formatCode="_-* #,##0.00\ _г_р_н_._-;\-* #,##0.00\ _г_р_н_._-;_-* &quot;-&quot;??\ _г_р_н_._-;_-@_-"/>
    <numFmt numFmtId="166" formatCode="#,##0.0"/>
  </numFmts>
  <fonts count="28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i/>
      <sz val="9"/>
      <name val="Times New Roman"/>
      <family val="1"/>
      <charset val="204"/>
    </font>
    <font>
      <b/>
      <i/>
      <sz val="16"/>
      <color theme="1"/>
      <name val="Times New Roman"/>
      <family val="1"/>
      <charset val="204"/>
    </font>
    <font>
      <b/>
      <i/>
      <sz val="18"/>
      <color theme="1"/>
      <name val="Times New Roman"/>
      <family val="1"/>
      <charset val="204"/>
    </font>
    <font>
      <i/>
      <sz val="12"/>
      <color theme="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b/>
      <sz val="10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24"/>
      <color theme="1"/>
      <name val="Calibri"/>
      <family val="2"/>
      <scheme val="minor"/>
    </font>
    <font>
      <b/>
      <i/>
      <sz val="24"/>
      <color theme="1"/>
      <name val="Times New Roman"/>
      <family val="1"/>
      <charset val="204"/>
    </font>
    <font>
      <b/>
      <i/>
      <sz val="24"/>
      <color theme="0"/>
      <name val="Times New Roman"/>
      <family val="1"/>
      <charset val="204"/>
    </font>
    <font>
      <i/>
      <sz val="24"/>
      <color theme="0"/>
      <name val="Times New Roman"/>
      <family val="1"/>
      <charset val="204"/>
    </font>
    <font>
      <b/>
      <i/>
      <sz val="24"/>
      <color theme="1"/>
      <name val="Calibri"/>
      <family val="2"/>
      <scheme val="minor"/>
    </font>
    <font>
      <i/>
      <sz val="24"/>
      <name val="Times New Roman"/>
      <family val="1"/>
      <charset val="204"/>
    </font>
    <font>
      <b/>
      <i/>
      <sz val="2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11" fillId="0" borderId="0"/>
    <xf numFmtId="3" fontId="12" fillId="0" borderId="1">
      <alignment horizontal="center" vertical="top" wrapText="1"/>
    </xf>
    <xf numFmtId="166" fontId="6" fillId="0" borderId="1">
      <alignment horizontal="center" vertical="top" wrapText="1"/>
    </xf>
    <xf numFmtId="165" fontId="11" fillId="0" borderId="0" applyFont="0" applyFill="0" applyBorder="0" applyAlignment="0" applyProtection="0"/>
  </cellStyleXfs>
  <cellXfs count="148">
    <xf numFmtId="0" fontId="0" fillId="0" borderId="0" xfId="0"/>
    <xf numFmtId="0" fontId="0" fillId="0" borderId="0" xfId="0" applyFill="1"/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left" vertical="top"/>
    </xf>
    <xf numFmtId="0" fontId="7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wrapText="1"/>
    </xf>
    <xf numFmtId="0" fontId="9" fillId="2" borderId="0" xfId="0" applyFont="1" applyFill="1" applyAlignment="1">
      <alignment wrapText="1"/>
    </xf>
    <xf numFmtId="0" fontId="0" fillId="0" borderId="0" xfId="0" applyFont="1" applyFill="1"/>
    <xf numFmtId="164" fontId="0" fillId="0" borderId="0" xfId="0" applyNumberFormat="1"/>
    <xf numFmtId="49" fontId="4" fillId="2" borderId="0" xfId="0" applyNumberFormat="1" applyFont="1" applyFill="1" applyBorder="1" applyAlignment="1">
      <alignment vertical="top" wrapText="1"/>
    </xf>
    <xf numFmtId="0" fontId="5" fillId="0" borderId="0" xfId="0" applyFont="1" applyFill="1" applyBorder="1" applyAlignment="1">
      <alignment horizontal="left" vertical="top" wrapText="1"/>
    </xf>
    <xf numFmtId="164" fontId="3" fillId="2" borderId="0" xfId="0" applyNumberFormat="1" applyFont="1" applyFill="1" applyBorder="1" applyAlignment="1">
      <alignment horizontal="center" vertical="top" wrapText="1"/>
    </xf>
    <xf numFmtId="0" fontId="8" fillId="0" borderId="0" xfId="0" applyFont="1" applyBorder="1" applyAlignment="1">
      <alignment wrapText="1"/>
    </xf>
    <xf numFmtId="0" fontId="9" fillId="0" borderId="0" xfId="0" applyFont="1" applyAlignment="1">
      <alignment wrapText="1"/>
    </xf>
    <xf numFmtId="0" fontId="9" fillId="2" borderId="0" xfId="0" applyFont="1" applyFill="1" applyAlignment="1">
      <alignment horizontal="left" wrapText="1"/>
    </xf>
    <xf numFmtId="0" fontId="9" fillId="0" borderId="0" xfId="0" applyFont="1" applyAlignment="1">
      <alignment horizontal="left" wrapText="1"/>
    </xf>
    <xf numFmtId="0" fontId="16" fillId="2" borderId="1" xfId="0" applyFont="1" applyFill="1" applyBorder="1" applyAlignment="1">
      <alignment horizontal="center" wrapText="1"/>
    </xf>
    <xf numFmtId="0" fontId="16" fillId="2" borderId="1" xfId="0" applyFont="1" applyFill="1" applyBorder="1" applyAlignment="1">
      <alignment horizontal="center"/>
    </xf>
    <xf numFmtId="0" fontId="16" fillId="2" borderId="1" xfId="0" applyFont="1" applyFill="1" applyBorder="1" applyAlignment="1">
      <alignment horizontal="center" vertical="center" wrapText="1"/>
    </xf>
    <xf numFmtId="0" fontId="18" fillId="2" borderId="8" xfId="0" applyFont="1" applyFill="1" applyBorder="1" applyAlignment="1">
      <alignment horizontal="left" vertical="top" wrapText="1"/>
    </xf>
    <xf numFmtId="0" fontId="10" fillId="2" borderId="13" xfId="0" applyFont="1" applyFill="1" applyBorder="1" applyAlignment="1">
      <alignment vertical="top" wrapText="1"/>
    </xf>
    <xf numFmtId="164" fontId="17" fillId="2" borderId="1" xfId="0" applyNumberFormat="1" applyFont="1" applyFill="1" applyBorder="1" applyAlignment="1">
      <alignment horizontal="center" vertical="top" wrapText="1"/>
    </xf>
    <xf numFmtId="164" fontId="17" fillId="2" borderId="6" xfId="0" applyNumberFormat="1" applyFont="1" applyFill="1" applyBorder="1" applyAlignment="1">
      <alignment horizontal="center" vertical="top" wrapText="1"/>
    </xf>
    <xf numFmtId="164" fontId="16" fillId="2" borderId="2" xfId="0" applyNumberFormat="1" applyFont="1" applyFill="1" applyBorder="1" applyAlignment="1">
      <alignment horizontal="center" vertical="top" wrapText="1"/>
    </xf>
    <xf numFmtId="164" fontId="16" fillId="2" borderId="3" xfId="0" applyNumberFormat="1" applyFont="1" applyFill="1" applyBorder="1" applyAlignment="1">
      <alignment horizontal="center" vertical="top" wrapText="1"/>
    </xf>
    <xf numFmtId="0" fontId="10" fillId="2" borderId="3" xfId="0" applyFont="1" applyFill="1" applyBorder="1" applyAlignment="1">
      <alignment vertical="top" wrapText="1"/>
    </xf>
    <xf numFmtId="0" fontId="17" fillId="2" borderId="3" xfId="0" applyFont="1" applyFill="1" applyBorder="1" applyAlignment="1">
      <alignment horizontal="left" vertical="top" wrapText="1"/>
    </xf>
    <xf numFmtId="164" fontId="16" fillId="2" borderId="10" xfId="0" applyNumberFormat="1" applyFont="1" applyFill="1" applyBorder="1" applyAlignment="1">
      <alignment horizontal="center" vertical="top" wrapText="1"/>
    </xf>
    <xf numFmtId="164" fontId="16" fillId="2" borderId="4" xfId="0" applyNumberFormat="1" applyFont="1" applyFill="1" applyBorder="1" applyAlignment="1">
      <alignment horizontal="center" vertical="top" wrapText="1"/>
    </xf>
    <xf numFmtId="0" fontId="17" fillId="2" borderId="4" xfId="0" applyFont="1" applyFill="1" applyBorder="1" applyAlignment="1">
      <alignment vertical="top" wrapText="1"/>
    </xf>
    <xf numFmtId="164" fontId="16" fillId="2" borderId="6" xfId="0" applyNumberFormat="1" applyFont="1" applyFill="1" applyBorder="1" applyAlignment="1">
      <alignment horizontal="center" vertical="top" wrapText="1"/>
    </xf>
    <xf numFmtId="164" fontId="16" fillId="2" borderId="1" xfId="0" applyNumberFormat="1" applyFont="1" applyFill="1" applyBorder="1" applyAlignment="1">
      <alignment horizontal="center" vertical="top" wrapText="1"/>
    </xf>
    <xf numFmtId="0" fontId="17" fillId="2" borderId="3" xfId="0" applyFont="1" applyFill="1" applyBorder="1" applyAlignment="1">
      <alignment vertical="top" wrapText="1"/>
    </xf>
    <xf numFmtId="0" fontId="10" fillId="2" borderId="9" xfId="0" applyFont="1" applyFill="1" applyBorder="1" applyAlignment="1">
      <alignment vertical="top" wrapText="1"/>
    </xf>
    <xf numFmtId="49" fontId="17" fillId="2" borderId="3" xfId="0" applyNumberFormat="1" applyFont="1" applyFill="1" applyBorder="1" applyAlignment="1">
      <alignment vertical="top" wrapText="1"/>
    </xf>
    <xf numFmtId="164" fontId="16" fillId="2" borderId="11" xfId="0" applyNumberFormat="1" applyFont="1" applyFill="1" applyBorder="1" applyAlignment="1">
      <alignment horizontal="center" vertical="top" wrapText="1"/>
    </xf>
    <xf numFmtId="49" fontId="17" fillId="2" borderId="4" xfId="0" applyNumberFormat="1" applyFont="1" applyFill="1" applyBorder="1" applyAlignment="1">
      <alignment vertical="top" wrapText="1"/>
    </xf>
    <xf numFmtId="164" fontId="16" fillId="2" borderId="9" xfId="0" applyNumberFormat="1" applyFont="1" applyFill="1" applyBorder="1" applyAlignment="1">
      <alignment horizontal="center" vertical="top" wrapText="1"/>
    </xf>
    <xf numFmtId="164" fontId="16" fillId="2" borderId="0" xfId="0" applyNumberFormat="1" applyFont="1" applyFill="1" applyBorder="1" applyAlignment="1">
      <alignment horizontal="center" vertical="top" wrapText="1"/>
    </xf>
    <xf numFmtId="0" fontId="19" fillId="2" borderId="8" xfId="0" applyFont="1" applyFill="1" applyBorder="1" applyAlignment="1">
      <alignment horizontal="left" vertical="top" wrapText="1"/>
    </xf>
    <xf numFmtId="164" fontId="16" fillId="2" borderId="8" xfId="0" applyNumberFormat="1" applyFont="1" applyFill="1" applyBorder="1" applyAlignment="1">
      <alignment horizontal="center" vertical="top" wrapText="1"/>
    </xf>
    <xf numFmtId="164" fontId="16" fillId="2" borderId="5" xfId="0" applyNumberFormat="1" applyFont="1" applyFill="1" applyBorder="1" applyAlignment="1">
      <alignment horizontal="center" vertical="top" wrapText="1"/>
    </xf>
    <xf numFmtId="0" fontId="10" fillId="2" borderId="2" xfId="0" applyFont="1" applyFill="1" applyBorder="1" applyAlignment="1">
      <alignment vertical="top" wrapText="1"/>
    </xf>
    <xf numFmtId="0" fontId="10" fillId="2" borderId="11" xfId="0" applyFont="1" applyFill="1" applyBorder="1" applyAlignment="1">
      <alignment vertical="top" wrapText="1"/>
    </xf>
    <xf numFmtId="49" fontId="17" fillId="2" borderId="5" xfId="0" applyNumberFormat="1" applyFont="1" applyFill="1" applyBorder="1" applyAlignment="1">
      <alignment vertical="top" wrapText="1"/>
    </xf>
    <xf numFmtId="0" fontId="10" fillId="2" borderId="8" xfId="0" applyFont="1" applyFill="1" applyBorder="1" applyAlignment="1">
      <alignment vertical="top" wrapText="1"/>
    </xf>
    <xf numFmtId="0" fontId="10" fillId="2" borderId="6" xfId="0" applyFont="1" applyFill="1" applyBorder="1" applyAlignment="1">
      <alignment vertical="top" wrapText="1"/>
    </xf>
    <xf numFmtId="0" fontId="17" fillId="2" borderId="7" xfId="0" applyFont="1" applyFill="1" applyBorder="1" applyAlignment="1">
      <alignment horizontal="center" vertical="top" wrapText="1"/>
    </xf>
    <xf numFmtId="0" fontId="17" fillId="2" borderId="8" xfId="0" applyFont="1" applyFill="1" applyBorder="1" applyAlignment="1">
      <alignment horizontal="left" vertical="top" wrapText="1"/>
    </xf>
    <xf numFmtId="0" fontId="16" fillId="2" borderId="2" xfId="0" applyFont="1" applyFill="1" applyBorder="1" applyAlignment="1">
      <alignment horizontal="left" vertical="top" wrapText="1"/>
    </xf>
    <xf numFmtId="0" fontId="16" fillId="2" borderId="6" xfId="0" applyFont="1" applyFill="1" applyBorder="1" applyAlignment="1">
      <alignment horizontal="left" vertical="top" wrapText="1"/>
    </xf>
    <xf numFmtId="0" fontId="16" fillId="2" borderId="1" xfId="0" applyFont="1" applyFill="1" applyBorder="1" applyAlignment="1">
      <alignment horizontal="left" vertical="top" wrapText="1"/>
    </xf>
    <xf numFmtId="0" fontId="17" fillId="2" borderId="11" xfId="0" applyFont="1" applyFill="1" applyBorder="1" applyAlignment="1">
      <alignment vertical="top" wrapText="1"/>
    </xf>
    <xf numFmtId="0" fontId="16" fillId="2" borderId="3" xfId="0" applyFont="1" applyFill="1" applyBorder="1" applyAlignment="1">
      <alignment horizontal="left" vertical="top" wrapText="1"/>
    </xf>
    <xf numFmtId="0" fontId="17" fillId="2" borderId="4" xfId="0" applyFont="1" applyFill="1" applyBorder="1" applyAlignment="1">
      <alignment horizontal="left" vertical="top" wrapText="1"/>
    </xf>
    <xf numFmtId="0" fontId="2" fillId="2" borderId="14" xfId="0" applyFont="1" applyFill="1" applyBorder="1" applyAlignment="1">
      <alignment horizontal="left" vertical="top" wrapText="1"/>
    </xf>
    <xf numFmtId="0" fontId="16" fillId="2" borderId="11" xfId="0" applyFont="1" applyFill="1" applyBorder="1" applyAlignment="1">
      <alignment horizontal="left" vertical="top" wrapText="1"/>
    </xf>
    <xf numFmtId="0" fontId="2" fillId="2" borderId="8" xfId="0" applyFont="1" applyFill="1" applyBorder="1" applyAlignment="1">
      <alignment horizontal="left" vertical="top" wrapText="1"/>
    </xf>
    <xf numFmtId="0" fontId="17" fillId="2" borderId="12" xfId="0" applyFont="1" applyFill="1" applyBorder="1" applyAlignment="1">
      <alignment vertical="top" wrapText="1"/>
    </xf>
    <xf numFmtId="0" fontId="16" fillId="2" borderId="12" xfId="0" applyFont="1" applyFill="1" applyBorder="1" applyAlignment="1">
      <alignment horizontal="left" vertical="top" wrapText="1"/>
    </xf>
    <xf numFmtId="0" fontId="16" fillId="2" borderId="7" xfId="0" applyFont="1" applyFill="1" applyBorder="1" applyAlignment="1">
      <alignment horizontal="left" vertical="top" wrapText="1"/>
    </xf>
    <xf numFmtId="164" fontId="17" fillId="2" borderId="13" xfId="0" applyNumberFormat="1" applyFont="1" applyFill="1" applyBorder="1" applyAlignment="1">
      <alignment horizontal="center" vertical="top" wrapText="1"/>
    </xf>
    <xf numFmtId="0" fontId="17" fillId="2" borderId="5" xfId="0" applyFont="1" applyFill="1" applyBorder="1" applyAlignment="1">
      <alignment horizontal="center" vertical="top" wrapText="1"/>
    </xf>
    <xf numFmtId="0" fontId="10" fillId="2" borderId="8" xfId="0" applyFont="1" applyFill="1" applyBorder="1" applyAlignment="1">
      <alignment wrapText="1"/>
    </xf>
    <xf numFmtId="0" fontId="10" fillId="2" borderId="8" xfId="0" applyFont="1" applyFill="1" applyBorder="1" applyAlignment="1">
      <alignment horizontal="left" vertical="top" wrapText="1"/>
    </xf>
    <xf numFmtId="0" fontId="17" fillId="2" borderId="2" xfId="0" applyFont="1" applyFill="1" applyBorder="1" applyAlignment="1">
      <alignment vertical="top" wrapText="1"/>
    </xf>
    <xf numFmtId="0" fontId="2" fillId="2" borderId="0" xfId="0" applyFont="1" applyFill="1" applyBorder="1" applyAlignment="1">
      <alignment horizontal="left" vertical="top" wrapText="1"/>
    </xf>
    <xf numFmtId="0" fontId="16" fillId="2" borderId="4" xfId="0" applyFont="1" applyFill="1" applyBorder="1" applyAlignment="1">
      <alignment vertical="top" wrapText="1"/>
    </xf>
    <xf numFmtId="49" fontId="17" fillId="2" borderId="7" xfId="0" applyNumberFormat="1" applyFont="1" applyFill="1" applyBorder="1" applyAlignment="1">
      <alignment vertical="top" wrapText="1"/>
    </xf>
    <xf numFmtId="49" fontId="17" fillId="2" borderId="11" xfId="0" applyNumberFormat="1" applyFont="1" applyFill="1" applyBorder="1" applyAlignment="1">
      <alignment vertical="top" wrapText="1"/>
    </xf>
    <xf numFmtId="49" fontId="17" fillId="2" borderId="12" xfId="0" applyNumberFormat="1" applyFont="1" applyFill="1" applyBorder="1" applyAlignment="1">
      <alignment vertical="top" wrapText="1"/>
    </xf>
    <xf numFmtId="164" fontId="17" fillId="2" borderId="10" xfId="0" applyNumberFormat="1" applyFont="1" applyFill="1" applyBorder="1" applyAlignment="1">
      <alignment horizontal="center" vertical="top" wrapText="1"/>
    </xf>
    <xf numFmtId="164" fontId="13" fillId="2" borderId="4" xfId="0" applyNumberFormat="1" applyFont="1" applyFill="1" applyBorder="1" applyAlignment="1">
      <alignment horizontal="center"/>
    </xf>
    <xf numFmtId="0" fontId="21" fillId="0" borderId="0" xfId="0" applyFont="1" applyFill="1"/>
    <xf numFmtId="0" fontId="23" fillId="0" borderId="0" xfId="0" applyFont="1" applyFill="1" applyAlignment="1">
      <alignment vertical="center" wrapText="1"/>
    </xf>
    <xf numFmtId="0" fontId="24" fillId="0" borderId="0" xfId="0" applyFont="1" applyFill="1" applyAlignment="1">
      <alignment horizontal="left"/>
    </xf>
    <xf numFmtId="0" fontId="22" fillId="0" borderId="0" xfId="0" applyFont="1" applyFill="1" applyAlignment="1">
      <alignment horizontal="center" vertical="center" wrapText="1"/>
    </xf>
    <xf numFmtId="0" fontId="25" fillId="0" borderId="0" xfId="0" applyFont="1" applyFill="1" applyAlignment="1">
      <alignment wrapText="1"/>
    </xf>
    <xf numFmtId="0" fontId="26" fillId="0" borderId="0" xfId="0" applyFont="1" applyFill="1" applyAlignment="1">
      <alignment horizontal="left"/>
    </xf>
    <xf numFmtId="0" fontId="14" fillId="0" borderId="3" xfId="0" applyFont="1" applyBorder="1"/>
    <xf numFmtId="0" fontId="20" fillId="2" borderId="14" xfId="0" applyFont="1" applyFill="1" applyBorder="1" applyAlignment="1">
      <alignment horizontal="left" vertical="top" wrapText="1"/>
    </xf>
    <xf numFmtId="0" fontId="17" fillId="2" borderId="9" xfId="0" applyFont="1" applyFill="1" applyBorder="1" applyAlignment="1">
      <alignment horizontal="left" vertical="top" wrapText="1"/>
    </xf>
    <xf numFmtId="0" fontId="17" fillId="2" borderId="0" xfId="0" applyFont="1" applyFill="1" applyBorder="1" applyAlignment="1">
      <alignment horizontal="left" vertical="top" wrapText="1"/>
    </xf>
    <xf numFmtId="164" fontId="17" fillId="2" borderId="3" xfId="0" applyNumberFormat="1" applyFont="1" applyFill="1" applyBorder="1" applyAlignment="1">
      <alignment horizontal="center" vertical="top" wrapText="1"/>
    </xf>
    <xf numFmtId="49" fontId="17" fillId="2" borderId="2" xfId="0" applyNumberFormat="1" applyFont="1" applyFill="1" applyBorder="1" applyAlignment="1">
      <alignment vertical="top" wrapText="1"/>
    </xf>
    <xf numFmtId="0" fontId="17" fillId="2" borderId="5" xfId="0" applyFont="1" applyFill="1" applyBorder="1" applyAlignment="1">
      <alignment horizontal="left" vertical="top" wrapText="1"/>
    </xf>
    <xf numFmtId="0" fontId="16" fillId="2" borderId="4" xfId="0" applyFont="1" applyFill="1" applyBorder="1" applyAlignment="1">
      <alignment horizontal="left" vertical="top" wrapText="1"/>
    </xf>
    <xf numFmtId="49" fontId="16" fillId="2" borderId="11" xfId="0" applyNumberFormat="1" applyFont="1" applyFill="1" applyBorder="1" applyAlignment="1">
      <alignment vertical="top" wrapText="1"/>
    </xf>
    <xf numFmtId="0" fontId="10" fillId="2" borderId="2" xfId="0" applyFont="1" applyFill="1" applyBorder="1" applyAlignment="1">
      <alignment horizontal="left" vertical="top" wrapText="1"/>
    </xf>
    <xf numFmtId="0" fontId="10" fillId="2" borderId="3" xfId="0" applyFont="1" applyFill="1" applyBorder="1" applyAlignment="1">
      <alignment horizontal="left" vertical="top" wrapText="1"/>
    </xf>
    <xf numFmtId="0" fontId="20" fillId="2" borderId="14" xfId="0" applyFont="1" applyFill="1" applyBorder="1" applyAlignment="1">
      <alignment horizontal="left" vertical="top" wrapText="1"/>
    </xf>
    <xf numFmtId="0" fontId="17" fillId="2" borderId="7" xfId="0" applyFont="1" applyFill="1" applyBorder="1" applyAlignment="1">
      <alignment horizontal="left" vertical="top" wrapText="1"/>
    </xf>
    <xf numFmtId="0" fontId="17" fillId="2" borderId="11" xfId="0" applyFont="1" applyFill="1" applyBorder="1" applyAlignment="1">
      <alignment horizontal="left" vertical="top" wrapText="1"/>
    </xf>
    <xf numFmtId="0" fontId="17" fillId="2" borderId="2" xfId="0" applyFont="1" applyFill="1" applyBorder="1" applyAlignment="1">
      <alignment horizontal="left" vertical="top" wrapText="1"/>
    </xf>
    <xf numFmtId="0" fontId="10" fillId="2" borderId="0" xfId="0" applyFont="1" applyFill="1" applyBorder="1" applyAlignment="1">
      <alignment horizontal="left" vertical="top" wrapText="1"/>
    </xf>
    <xf numFmtId="0" fontId="19" fillId="2" borderId="14" xfId="0" applyFont="1" applyFill="1" applyBorder="1" applyAlignment="1">
      <alignment horizontal="left" vertical="top" wrapText="1"/>
    </xf>
    <xf numFmtId="0" fontId="17" fillId="2" borderId="5" xfId="0" applyFont="1" applyFill="1" applyBorder="1" applyAlignment="1">
      <alignment vertical="top" wrapText="1"/>
    </xf>
    <xf numFmtId="0" fontId="2" fillId="2" borderId="3" xfId="0" applyFont="1" applyFill="1" applyBorder="1" applyAlignment="1">
      <alignment horizontal="left" vertical="top" wrapText="1"/>
    </xf>
    <xf numFmtId="0" fontId="16" fillId="2" borderId="13" xfId="0" applyFont="1" applyFill="1" applyBorder="1" applyAlignment="1">
      <alignment horizontal="left" vertical="top" wrapText="1"/>
    </xf>
    <xf numFmtId="0" fontId="14" fillId="0" borderId="4" xfId="0" applyFont="1" applyBorder="1"/>
    <xf numFmtId="0" fontId="17" fillId="2" borderId="15" xfId="0" applyFont="1" applyFill="1" applyBorder="1" applyAlignment="1">
      <alignment horizontal="left" vertical="top" wrapText="1"/>
    </xf>
    <xf numFmtId="0" fontId="17" fillId="2" borderId="1" xfId="0" applyFont="1" applyFill="1" applyBorder="1" applyAlignment="1">
      <alignment horizontal="center" vertical="top" wrapText="1"/>
    </xf>
    <xf numFmtId="0" fontId="10" fillId="2" borderId="6" xfId="0" applyFont="1" applyFill="1" applyBorder="1" applyAlignment="1">
      <alignment horizontal="left" vertical="top" wrapText="1"/>
    </xf>
    <xf numFmtId="0" fontId="17" fillId="2" borderId="14" xfId="0" applyFont="1" applyFill="1" applyBorder="1" applyAlignment="1">
      <alignment horizontal="left" vertical="top" wrapText="1"/>
    </xf>
    <xf numFmtId="0" fontId="14" fillId="0" borderId="10" xfId="0" applyFont="1" applyBorder="1"/>
    <xf numFmtId="49" fontId="17" fillId="2" borderId="1" xfId="0" applyNumberFormat="1" applyFont="1" applyFill="1" applyBorder="1" applyAlignment="1">
      <alignment vertical="top" wrapText="1"/>
    </xf>
    <xf numFmtId="0" fontId="16" fillId="2" borderId="5" xfId="0" applyFont="1" applyFill="1" applyBorder="1" applyAlignment="1">
      <alignment horizontal="left" vertical="top" wrapText="1"/>
    </xf>
    <xf numFmtId="0" fontId="20" fillId="2" borderId="10" xfId="0" applyFont="1" applyFill="1" applyBorder="1" applyAlignment="1">
      <alignment horizontal="left" vertical="top" wrapText="1"/>
    </xf>
    <xf numFmtId="0" fontId="14" fillId="0" borderId="12" xfId="0" applyFont="1" applyBorder="1"/>
    <xf numFmtId="49" fontId="16" fillId="2" borderId="9" xfId="0" applyNumberFormat="1" applyFont="1" applyFill="1" applyBorder="1" applyAlignment="1">
      <alignment vertical="top" wrapText="1"/>
    </xf>
    <xf numFmtId="0" fontId="10" fillId="2" borderId="15" xfId="0" applyFont="1" applyFill="1" applyBorder="1" applyAlignment="1">
      <alignment wrapText="1"/>
    </xf>
    <xf numFmtId="0" fontId="10" fillId="2" borderId="1" xfId="0" applyFont="1" applyFill="1" applyBorder="1" applyAlignment="1">
      <alignment vertical="top" wrapText="1"/>
    </xf>
    <xf numFmtId="0" fontId="10" fillId="2" borderId="7" xfId="0" applyFont="1" applyFill="1" applyBorder="1" applyAlignment="1">
      <alignment vertical="top" wrapText="1"/>
    </xf>
    <xf numFmtId="0" fontId="10" fillId="2" borderId="15" xfId="0" applyFont="1" applyFill="1" applyBorder="1" applyAlignment="1">
      <alignment vertical="top" wrapText="1"/>
    </xf>
    <xf numFmtId="164" fontId="17" fillId="2" borderId="2" xfId="0" applyNumberFormat="1" applyFont="1" applyFill="1" applyBorder="1" applyAlignment="1">
      <alignment horizontal="center" vertical="top" wrapText="1"/>
    </xf>
    <xf numFmtId="164" fontId="17" fillId="2" borderId="8" xfId="0" applyNumberFormat="1" applyFont="1" applyFill="1" applyBorder="1" applyAlignment="1">
      <alignment horizontal="center" vertical="top" wrapText="1"/>
    </xf>
    <xf numFmtId="164" fontId="17" fillId="2" borderId="5" xfId="0" applyNumberFormat="1" applyFont="1" applyFill="1" applyBorder="1" applyAlignment="1">
      <alignment horizontal="center" vertical="top" wrapText="1"/>
    </xf>
    <xf numFmtId="0" fontId="0" fillId="0" borderId="8" xfId="0" applyBorder="1"/>
    <xf numFmtId="0" fontId="20" fillId="2" borderId="6" xfId="0" applyFont="1" applyFill="1" applyBorder="1" applyAlignment="1">
      <alignment horizontal="left" vertical="top" wrapText="1"/>
    </xf>
    <xf numFmtId="0" fontId="20" fillId="2" borderId="12" xfId="0" applyFont="1" applyFill="1" applyBorder="1" applyAlignment="1">
      <alignment horizontal="left" vertical="top" wrapText="1"/>
    </xf>
    <xf numFmtId="0" fontId="20" fillId="2" borderId="14" xfId="0" applyFont="1" applyFill="1" applyBorder="1" applyAlignment="1">
      <alignment horizontal="left" vertical="top" wrapText="1"/>
    </xf>
    <xf numFmtId="0" fontId="27" fillId="0" borderId="0" xfId="0" applyFont="1" applyBorder="1" applyAlignment="1">
      <alignment horizontal="left" wrapText="1"/>
    </xf>
    <xf numFmtId="0" fontId="13" fillId="2" borderId="5" xfId="0" applyFont="1" applyFill="1" applyBorder="1" applyAlignment="1">
      <alignment horizontal="left"/>
    </xf>
    <xf numFmtId="0" fontId="13" fillId="2" borderId="8" xfId="0" applyFont="1" applyFill="1" applyBorder="1" applyAlignment="1">
      <alignment horizontal="left"/>
    </xf>
    <xf numFmtId="0" fontId="13" fillId="2" borderId="6" xfId="0" applyFont="1" applyFill="1" applyBorder="1" applyAlignment="1">
      <alignment horizontal="left"/>
    </xf>
    <xf numFmtId="49" fontId="16" fillId="2" borderId="3" xfId="0" applyNumberFormat="1" applyFont="1" applyFill="1" applyBorder="1" applyAlignment="1">
      <alignment horizontal="left" vertical="top" wrapText="1"/>
    </xf>
    <xf numFmtId="49" fontId="16" fillId="2" borderId="4" xfId="0" applyNumberFormat="1" applyFont="1" applyFill="1" applyBorder="1" applyAlignment="1">
      <alignment horizontal="left" vertical="top" wrapText="1"/>
    </xf>
    <xf numFmtId="0" fontId="8" fillId="0" borderId="0" xfId="0" applyFont="1" applyBorder="1" applyAlignment="1">
      <alignment horizontal="left" wrapText="1"/>
    </xf>
    <xf numFmtId="0" fontId="10" fillId="2" borderId="5" xfId="0" applyFont="1" applyFill="1" applyBorder="1" applyAlignment="1">
      <alignment horizontal="left" vertical="top" wrapText="1"/>
    </xf>
    <xf numFmtId="0" fontId="14" fillId="2" borderId="8" xfId="0" applyFont="1" applyFill="1" applyBorder="1" applyAlignment="1">
      <alignment wrapText="1"/>
    </xf>
    <xf numFmtId="0" fontId="14" fillId="2" borderId="6" xfId="0" applyFont="1" applyFill="1" applyBorder="1" applyAlignment="1">
      <alignment wrapText="1"/>
    </xf>
    <xf numFmtId="0" fontId="10" fillId="0" borderId="0" xfId="0" applyFont="1" applyFill="1" applyBorder="1" applyAlignment="1">
      <alignment horizontal="left" vertical="top" wrapText="1"/>
    </xf>
    <xf numFmtId="0" fontId="9" fillId="2" borderId="0" xfId="0" applyFont="1" applyFill="1" applyAlignment="1">
      <alignment wrapText="1"/>
    </xf>
    <xf numFmtId="0" fontId="13" fillId="2" borderId="2" xfId="0" applyFont="1" applyFill="1" applyBorder="1" applyAlignment="1">
      <alignment horizontal="center" vertical="top" wrapText="1"/>
    </xf>
    <xf numFmtId="0" fontId="13" fillId="2" borderId="3" xfId="0" applyFont="1" applyFill="1" applyBorder="1" applyAlignment="1">
      <alignment horizontal="center" vertical="top" wrapText="1"/>
    </xf>
    <xf numFmtId="0" fontId="14" fillId="2" borderId="4" xfId="0" applyFont="1" applyFill="1" applyBorder="1" applyAlignment="1">
      <alignment horizontal="center" vertical="top" wrapText="1"/>
    </xf>
    <xf numFmtId="0" fontId="14" fillId="2" borderId="4" xfId="0" applyFont="1" applyFill="1" applyBorder="1" applyAlignment="1">
      <alignment vertical="top" wrapText="1"/>
    </xf>
    <xf numFmtId="0" fontId="13" fillId="2" borderId="5" xfId="0" applyFont="1" applyFill="1" applyBorder="1" applyAlignment="1">
      <alignment horizontal="center" vertical="top" wrapText="1"/>
    </xf>
    <xf numFmtId="0" fontId="14" fillId="2" borderId="8" xfId="0" applyFont="1" applyFill="1" applyBorder="1" applyAlignment="1">
      <alignment horizontal="center" vertical="top" wrapText="1"/>
    </xf>
    <xf numFmtId="0" fontId="14" fillId="2" borderId="6" xfId="0" applyFont="1" applyFill="1" applyBorder="1" applyAlignment="1">
      <alignment horizontal="center" vertical="top" wrapText="1"/>
    </xf>
    <xf numFmtId="0" fontId="27" fillId="0" borderId="0" xfId="0" applyFont="1" applyFill="1" applyAlignment="1">
      <alignment horizontal="center" vertical="center" wrapText="1"/>
    </xf>
    <xf numFmtId="0" fontId="15" fillId="2" borderId="3" xfId="0" applyFont="1" applyFill="1" applyBorder="1" applyAlignment="1">
      <alignment vertical="top" wrapText="1"/>
    </xf>
    <xf numFmtId="0" fontId="14" fillId="2" borderId="4" xfId="0" applyFont="1" applyFill="1" applyBorder="1" applyAlignment="1">
      <alignment vertical="top"/>
    </xf>
    <xf numFmtId="0" fontId="15" fillId="2" borderId="3" xfId="0" applyFont="1" applyFill="1" applyBorder="1" applyAlignment="1">
      <alignment vertical="top"/>
    </xf>
    <xf numFmtId="0" fontId="2" fillId="2" borderId="0" xfId="0" applyFont="1" applyFill="1" applyAlignment="1">
      <alignment horizontal="left" wrapText="1"/>
    </xf>
    <xf numFmtId="0" fontId="2" fillId="0" borderId="0" xfId="0" applyFont="1" applyAlignment="1">
      <alignment horizontal="left" wrapText="1"/>
    </xf>
    <xf numFmtId="0" fontId="20" fillId="2" borderId="5" xfId="0" applyFont="1" applyFill="1" applyBorder="1" applyAlignment="1">
      <alignment horizontal="left" vertical="top" wrapText="1"/>
    </xf>
    <xf numFmtId="0" fontId="20" fillId="2" borderId="8" xfId="0" applyFont="1" applyFill="1" applyBorder="1" applyAlignment="1">
      <alignment horizontal="left" vertical="top" wrapText="1"/>
    </xf>
  </cellXfs>
  <cellStyles count="5">
    <cellStyle name="Обычный" xfId="0" builtinId="0"/>
    <cellStyle name="Обычный 2" xfId="1"/>
    <cellStyle name="Стиль 1" xfId="2"/>
    <cellStyle name="Стиль 2" xfId="3"/>
    <cellStyle name="Финансовый 2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8"/>
  <sheetViews>
    <sheetView tabSelected="1" view="pageBreakPreview" topLeftCell="A3" zoomScaleNormal="100" zoomScaleSheetLayoutView="100" workbookViewId="0">
      <selection activeCell="G5" sqref="G5:J5"/>
    </sheetView>
  </sheetViews>
  <sheetFormatPr defaultRowHeight="15" x14ac:dyDescent="0.25"/>
  <cols>
    <col min="1" max="1" width="3.5703125" customWidth="1"/>
    <col min="2" max="2" width="29.42578125" customWidth="1"/>
    <col min="3" max="3" width="48.85546875" customWidth="1"/>
    <col min="4" max="4" width="11" customWidth="1"/>
    <col min="5" max="5" width="27.140625" customWidth="1"/>
    <col min="6" max="6" width="24.7109375" customWidth="1"/>
    <col min="7" max="7" width="15.28515625" customWidth="1"/>
    <col min="8" max="8" width="14.28515625" customWidth="1"/>
    <col min="9" max="9" width="12.7109375" customWidth="1"/>
    <col min="10" max="10" width="15.42578125" customWidth="1"/>
    <col min="14" max="14" width="11" bestFit="1" customWidth="1"/>
    <col min="15" max="15" width="18.28515625" customWidth="1"/>
    <col min="17" max="17" width="10" bestFit="1" customWidth="1"/>
  </cols>
  <sheetData>
    <row r="1" spans="1:10" ht="15.75" hidden="1" x14ac:dyDescent="0.25">
      <c r="A1" s="1"/>
      <c r="B1" s="1"/>
      <c r="C1" s="7"/>
      <c r="D1" s="7"/>
      <c r="E1" s="7"/>
      <c r="F1" s="7"/>
      <c r="G1" s="3"/>
      <c r="H1" s="2"/>
      <c r="I1" s="132" t="s">
        <v>18</v>
      </c>
      <c r="J1" s="132"/>
    </row>
    <row r="2" spans="1:10" ht="15.75" hidden="1" x14ac:dyDescent="0.25">
      <c r="A2" s="1"/>
      <c r="B2" s="1"/>
      <c r="C2" s="7"/>
      <c r="D2" s="7"/>
      <c r="E2" s="7"/>
      <c r="F2" s="7"/>
      <c r="G2" s="3"/>
      <c r="H2" s="2"/>
      <c r="I2" s="6"/>
      <c r="J2" s="6"/>
    </row>
    <row r="3" spans="1:10" ht="15.75" x14ac:dyDescent="0.25">
      <c r="A3" s="1"/>
      <c r="B3" s="1"/>
      <c r="C3" s="7"/>
      <c r="D3" s="7"/>
      <c r="E3" s="7"/>
      <c r="F3" s="7"/>
      <c r="G3" s="144" t="s">
        <v>56</v>
      </c>
      <c r="H3" s="144"/>
      <c r="I3" s="144"/>
      <c r="J3" s="144"/>
    </row>
    <row r="4" spans="1:10" ht="15.75" customHeight="1" x14ac:dyDescent="0.25">
      <c r="A4" s="1"/>
      <c r="B4" s="1"/>
      <c r="C4" s="7"/>
      <c r="D4" s="7"/>
      <c r="E4" s="7"/>
      <c r="F4" s="7"/>
      <c r="G4" s="144" t="s">
        <v>57</v>
      </c>
      <c r="H4" s="144"/>
      <c r="I4" s="144"/>
      <c r="J4" s="144"/>
    </row>
    <row r="5" spans="1:10" ht="15.75" x14ac:dyDescent="0.25">
      <c r="A5" s="1"/>
      <c r="B5" s="1"/>
      <c r="C5" s="7"/>
      <c r="D5" s="7"/>
      <c r="E5" s="7"/>
      <c r="F5" s="7"/>
      <c r="G5" s="145" t="s">
        <v>58</v>
      </c>
      <c r="H5" s="145"/>
      <c r="I5" s="145"/>
      <c r="J5" s="145"/>
    </row>
    <row r="6" spans="1:10" ht="15.75" x14ac:dyDescent="0.25">
      <c r="A6" s="1"/>
      <c r="B6" s="1"/>
      <c r="C6" s="7"/>
      <c r="D6" s="7"/>
      <c r="E6" s="7"/>
      <c r="F6" s="7"/>
      <c r="G6" s="15"/>
      <c r="H6" s="15"/>
      <c r="I6" s="15"/>
      <c r="J6" s="15"/>
    </row>
    <row r="7" spans="1:10" ht="15.75" x14ac:dyDescent="0.25">
      <c r="A7" s="1"/>
      <c r="B7" s="1"/>
      <c r="C7" s="7"/>
      <c r="D7" s="7"/>
      <c r="E7" s="7"/>
      <c r="F7" s="7"/>
      <c r="G7" s="13" t="s">
        <v>30</v>
      </c>
      <c r="H7" s="13"/>
      <c r="I7" s="14"/>
      <c r="J7" s="14"/>
    </row>
    <row r="8" spans="1:10" ht="59.25" customHeight="1" x14ac:dyDescent="0.5">
      <c r="A8" s="73"/>
      <c r="B8" s="73"/>
      <c r="C8" s="140" t="s">
        <v>37</v>
      </c>
      <c r="D8" s="140"/>
      <c r="E8" s="140"/>
      <c r="F8" s="140"/>
      <c r="G8" s="140"/>
      <c r="H8" s="140"/>
      <c r="I8" s="74"/>
      <c r="J8" s="75"/>
    </row>
    <row r="9" spans="1:10" ht="10.5" customHeight="1" x14ac:dyDescent="0.5">
      <c r="A9" s="73"/>
      <c r="B9" s="73"/>
      <c r="C9" s="76"/>
      <c r="D9" s="77"/>
      <c r="E9" s="77"/>
      <c r="F9" s="77"/>
      <c r="G9" s="77"/>
      <c r="H9" s="77"/>
      <c r="I9" s="78"/>
      <c r="J9" s="78"/>
    </row>
    <row r="10" spans="1:10" ht="23.25" customHeight="1" x14ac:dyDescent="0.25">
      <c r="A10" s="140" t="s">
        <v>0</v>
      </c>
      <c r="B10" s="140"/>
      <c r="C10" s="140"/>
      <c r="D10" s="140"/>
      <c r="E10" s="140"/>
      <c r="F10" s="140"/>
      <c r="G10" s="140"/>
      <c r="H10" s="140"/>
      <c r="I10" s="140"/>
      <c r="J10" s="140"/>
    </row>
    <row r="11" spans="1:10" ht="32.25" customHeight="1" x14ac:dyDescent="0.25">
      <c r="A11" s="140" t="s">
        <v>38</v>
      </c>
      <c r="B11" s="140"/>
      <c r="C11" s="140"/>
      <c r="D11" s="140"/>
      <c r="E11" s="140"/>
      <c r="F11" s="140"/>
      <c r="G11" s="140"/>
      <c r="H11" s="140"/>
      <c r="I11" s="140"/>
      <c r="J11" s="140"/>
    </row>
    <row r="12" spans="1:10" ht="10.5" customHeight="1" x14ac:dyDescent="0.25">
      <c r="A12" s="4"/>
      <c r="B12" s="5"/>
      <c r="C12" s="5"/>
      <c r="D12" s="5"/>
      <c r="E12" s="5"/>
      <c r="F12" s="5"/>
      <c r="G12" s="5"/>
      <c r="H12" s="5"/>
      <c r="I12" s="5"/>
      <c r="J12" s="5"/>
    </row>
    <row r="13" spans="1:10" ht="15.75" x14ac:dyDescent="0.25">
      <c r="A13" s="133" t="s">
        <v>12</v>
      </c>
      <c r="B13" s="133" t="s">
        <v>4</v>
      </c>
      <c r="C13" s="133" t="s">
        <v>8</v>
      </c>
      <c r="D13" s="133" t="s">
        <v>33</v>
      </c>
      <c r="E13" s="133" t="s">
        <v>5</v>
      </c>
      <c r="F13" s="133" t="s">
        <v>11</v>
      </c>
      <c r="G13" s="133" t="s">
        <v>23</v>
      </c>
      <c r="H13" s="137" t="s">
        <v>16</v>
      </c>
      <c r="I13" s="138"/>
      <c r="J13" s="139"/>
    </row>
    <row r="14" spans="1:10" ht="15" customHeight="1" x14ac:dyDescent="0.25">
      <c r="A14" s="141"/>
      <c r="B14" s="141"/>
      <c r="C14" s="143"/>
      <c r="D14" s="134"/>
      <c r="E14" s="134"/>
      <c r="F14" s="134"/>
      <c r="G14" s="134"/>
      <c r="H14" s="133" t="s">
        <v>40</v>
      </c>
      <c r="I14" s="133" t="s">
        <v>41</v>
      </c>
      <c r="J14" s="133" t="s">
        <v>42</v>
      </c>
    </row>
    <row r="15" spans="1:10" ht="48" customHeight="1" x14ac:dyDescent="0.25">
      <c r="A15" s="136"/>
      <c r="B15" s="142"/>
      <c r="C15" s="142"/>
      <c r="D15" s="135"/>
      <c r="E15" s="135"/>
      <c r="F15" s="135"/>
      <c r="G15" s="136"/>
      <c r="H15" s="135"/>
      <c r="I15" s="135"/>
      <c r="J15" s="135" t="s">
        <v>7</v>
      </c>
    </row>
    <row r="16" spans="1:10" ht="15" customHeight="1" x14ac:dyDescent="0.25">
      <c r="A16" s="16">
        <v>1</v>
      </c>
      <c r="B16" s="17">
        <v>2</v>
      </c>
      <c r="C16" s="17">
        <v>3</v>
      </c>
      <c r="D16" s="18">
        <v>4</v>
      </c>
      <c r="E16" s="18">
        <v>5</v>
      </c>
      <c r="F16" s="18">
        <v>6</v>
      </c>
      <c r="G16" s="16">
        <v>7</v>
      </c>
      <c r="H16" s="18">
        <v>8</v>
      </c>
      <c r="I16" s="18">
        <v>9</v>
      </c>
      <c r="J16" s="18">
        <v>10</v>
      </c>
    </row>
    <row r="17" spans="1:17" ht="50.25" customHeight="1" x14ac:dyDescent="0.25">
      <c r="A17" s="91">
        <v>1</v>
      </c>
      <c r="B17" s="93" t="s">
        <v>3</v>
      </c>
      <c r="C17" s="19" t="s">
        <v>46</v>
      </c>
      <c r="D17" s="88" t="s">
        <v>39</v>
      </c>
      <c r="E17" s="88" t="s">
        <v>6</v>
      </c>
      <c r="F17" s="20" t="s">
        <v>25</v>
      </c>
      <c r="G17" s="21">
        <f>H17+I17+J17</f>
        <v>15850</v>
      </c>
      <c r="H17" s="22">
        <f>H18+H19</f>
        <v>15850</v>
      </c>
      <c r="I17" s="22">
        <f t="shared" ref="I17:J17" si="0">I18+I19</f>
        <v>0</v>
      </c>
      <c r="J17" s="22">
        <f t="shared" si="0"/>
        <v>0</v>
      </c>
    </row>
    <row r="18" spans="1:17" ht="39" customHeight="1" x14ac:dyDescent="0.25">
      <c r="A18" s="69"/>
      <c r="B18" s="79"/>
      <c r="C18" s="39" t="s">
        <v>31</v>
      </c>
      <c r="D18" s="25"/>
      <c r="E18" s="25"/>
      <c r="F18" s="33"/>
      <c r="G18" s="31">
        <f t="shared" ref="G18:G20" si="1">H18+I18+J18</f>
        <v>1500</v>
      </c>
      <c r="H18" s="40">
        <v>1500</v>
      </c>
      <c r="I18" s="41">
        <v>0</v>
      </c>
      <c r="J18" s="31">
        <v>0</v>
      </c>
    </row>
    <row r="19" spans="1:17" ht="209.25" customHeight="1" x14ac:dyDescent="0.25">
      <c r="A19" s="69"/>
      <c r="B19" s="79"/>
      <c r="C19" s="39" t="s">
        <v>49</v>
      </c>
      <c r="D19" s="25"/>
      <c r="E19" s="25"/>
      <c r="F19" s="33"/>
      <c r="G19" s="23">
        <f t="shared" si="1"/>
        <v>14350</v>
      </c>
      <c r="H19" s="38">
        <f>14700-350</f>
        <v>14350</v>
      </c>
      <c r="I19" s="35">
        <v>0</v>
      </c>
      <c r="J19" s="24">
        <v>0</v>
      </c>
    </row>
    <row r="20" spans="1:17" ht="55.5" customHeight="1" x14ac:dyDescent="0.25">
      <c r="A20" s="70"/>
      <c r="B20" s="79"/>
      <c r="C20" s="19" t="s">
        <v>47</v>
      </c>
      <c r="D20" s="111" t="s">
        <v>39</v>
      </c>
      <c r="E20" s="88" t="s">
        <v>6</v>
      </c>
      <c r="F20" s="20" t="s">
        <v>54</v>
      </c>
      <c r="G20" s="114">
        <f t="shared" si="1"/>
        <v>85000</v>
      </c>
      <c r="H20" s="115">
        <f>5000</f>
        <v>5000</v>
      </c>
      <c r="I20" s="116">
        <f>20000</f>
        <v>20000</v>
      </c>
      <c r="J20" s="21">
        <f>60000</f>
        <v>60000</v>
      </c>
    </row>
    <row r="21" spans="1:17" ht="15" customHeight="1" x14ac:dyDescent="0.25">
      <c r="A21" s="44"/>
      <c r="B21" s="146" t="s">
        <v>2</v>
      </c>
      <c r="C21" s="147"/>
      <c r="D21" s="45"/>
      <c r="E21" s="45"/>
      <c r="F21" s="46"/>
      <c r="G21" s="22">
        <f>H21+I21+J21</f>
        <v>100850</v>
      </c>
      <c r="H21" s="21">
        <f>H17+H20</f>
        <v>20850</v>
      </c>
      <c r="I21" s="21">
        <f t="shared" ref="I21:J21" si="2">I17+I20</f>
        <v>20000</v>
      </c>
      <c r="J21" s="21">
        <f t="shared" si="2"/>
        <v>60000</v>
      </c>
    </row>
    <row r="22" spans="1:17" ht="54" customHeight="1" x14ac:dyDescent="0.25">
      <c r="A22" s="85">
        <v>2</v>
      </c>
      <c r="B22" s="96" t="s">
        <v>9</v>
      </c>
      <c r="C22" s="85" t="s">
        <v>43</v>
      </c>
      <c r="D22" s="106" t="s">
        <v>39</v>
      </c>
      <c r="E22" s="51" t="s">
        <v>6</v>
      </c>
      <c r="F22" s="50" t="s">
        <v>15</v>
      </c>
      <c r="G22" s="22">
        <f>H22+I22+J22</f>
        <v>7658</v>
      </c>
      <c r="H22" s="21">
        <f>H23+H24+H25+H26</f>
        <v>7658</v>
      </c>
      <c r="I22" s="21">
        <f>I23+I24+I25+I26</f>
        <v>0</v>
      </c>
      <c r="J22" s="21">
        <f>J23+J24+J25+J26</f>
        <v>0</v>
      </c>
    </row>
    <row r="23" spans="1:17" ht="144.75" customHeight="1" x14ac:dyDescent="0.25">
      <c r="A23" s="52"/>
      <c r="B23" s="52"/>
      <c r="C23" s="97" t="s">
        <v>50</v>
      </c>
      <c r="D23" s="56"/>
      <c r="E23" s="86"/>
      <c r="F23" s="81"/>
      <c r="G23" s="37">
        <f t="shared" ref="G23:G34" si="3">H23+I23+J23</f>
        <v>7658</v>
      </c>
      <c r="H23" s="24">
        <f>7308+350</f>
        <v>7658</v>
      </c>
      <c r="I23" s="24">
        <v>0</v>
      </c>
      <c r="J23" s="24">
        <v>0</v>
      </c>
      <c r="Q23" s="8"/>
    </row>
    <row r="24" spans="1:17" ht="82.5" hidden="1" customHeight="1" x14ac:dyDescent="0.25">
      <c r="A24" s="52"/>
      <c r="B24" s="26"/>
      <c r="C24" s="55" t="s">
        <v>27</v>
      </c>
      <c r="D24" s="56"/>
      <c r="E24" s="53" t="s">
        <v>6</v>
      </c>
      <c r="F24" s="53" t="s">
        <v>15</v>
      </c>
      <c r="G24" s="27">
        <f t="shared" si="3"/>
        <v>0</v>
      </c>
      <c r="H24" s="27">
        <v>0</v>
      </c>
      <c r="I24" s="28">
        <v>0</v>
      </c>
      <c r="J24" s="28">
        <v>0</v>
      </c>
    </row>
    <row r="25" spans="1:17" ht="84.75" hidden="1" customHeight="1" x14ac:dyDescent="0.25">
      <c r="A25" s="52"/>
      <c r="B25" s="26"/>
      <c r="C25" s="57" t="s">
        <v>28</v>
      </c>
      <c r="D25" s="56"/>
      <c r="E25" s="26"/>
      <c r="F25" s="26"/>
      <c r="G25" s="27">
        <f t="shared" si="3"/>
        <v>0</v>
      </c>
      <c r="H25" s="27">
        <v>0</v>
      </c>
      <c r="I25" s="28">
        <v>0</v>
      </c>
      <c r="J25" s="28">
        <v>0</v>
      </c>
    </row>
    <row r="26" spans="1:17" ht="86.25" hidden="1" customHeight="1" x14ac:dyDescent="0.25">
      <c r="A26" s="58"/>
      <c r="B26" s="54"/>
      <c r="C26" s="57" t="s">
        <v>34</v>
      </c>
      <c r="D26" s="59"/>
      <c r="E26" s="54"/>
      <c r="F26" s="54"/>
      <c r="G26" s="27">
        <f t="shared" si="3"/>
        <v>0</v>
      </c>
      <c r="H26" s="27">
        <v>0</v>
      </c>
      <c r="I26" s="28">
        <v>0</v>
      </c>
      <c r="J26" s="28">
        <v>0</v>
      </c>
    </row>
    <row r="27" spans="1:17" ht="17.25" customHeight="1" x14ac:dyDescent="0.25">
      <c r="A27" s="96"/>
      <c r="B27" s="146" t="s">
        <v>2</v>
      </c>
      <c r="C27" s="147"/>
      <c r="D27" s="45"/>
      <c r="E27" s="45"/>
      <c r="F27" s="46"/>
      <c r="G27" s="22">
        <f>G22</f>
        <v>7658</v>
      </c>
      <c r="H27" s="21">
        <f>H22</f>
        <v>7658</v>
      </c>
      <c r="I27" s="21">
        <f>I22</f>
        <v>0</v>
      </c>
      <c r="J27" s="21">
        <f>J22</f>
        <v>0</v>
      </c>
    </row>
    <row r="28" spans="1:17" ht="49.5" customHeight="1" x14ac:dyDescent="0.25">
      <c r="A28" s="91">
        <v>3</v>
      </c>
      <c r="B28" s="93" t="s">
        <v>44</v>
      </c>
      <c r="C28" s="100" t="s">
        <v>45</v>
      </c>
      <c r="D28" s="60" t="s">
        <v>39</v>
      </c>
      <c r="E28" s="49" t="s">
        <v>6</v>
      </c>
      <c r="F28" s="98" t="s">
        <v>15</v>
      </c>
      <c r="G28" s="21">
        <f>H28+I28+J28</f>
        <v>284590</v>
      </c>
      <c r="H28" s="22">
        <f>33255+70000+21000+5000+5000+5000</f>
        <v>139255</v>
      </c>
      <c r="I28" s="22">
        <f>35000+45000+65335</f>
        <v>145335</v>
      </c>
      <c r="J28" s="22">
        <v>0</v>
      </c>
    </row>
    <row r="29" spans="1:17" ht="17.25" customHeight="1" x14ac:dyDescent="0.25">
      <c r="A29" s="62"/>
      <c r="B29" s="146" t="s">
        <v>2</v>
      </c>
      <c r="C29" s="147"/>
      <c r="D29" s="45"/>
      <c r="E29" s="64"/>
      <c r="F29" s="102"/>
      <c r="G29" s="21">
        <f>G28</f>
        <v>284590</v>
      </c>
      <c r="H29" s="22">
        <f>H28</f>
        <v>139255</v>
      </c>
      <c r="I29" s="22">
        <f>I28</f>
        <v>145335</v>
      </c>
      <c r="J29" s="22">
        <f>J28</f>
        <v>0</v>
      </c>
    </row>
    <row r="30" spans="1:17" ht="50.25" customHeight="1" x14ac:dyDescent="0.25">
      <c r="A30" s="93">
        <v>4</v>
      </c>
      <c r="B30" s="81" t="s">
        <v>10</v>
      </c>
      <c r="C30" s="82" t="s">
        <v>19</v>
      </c>
      <c r="D30" s="43" t="s">
        <v>39</v>
      </c>
      <c r="E30" s="89" t="s">
        <v>6</v>
      </c>
      <c r="F30" s="94" t="s">
        <v>15</v>
      </c>
      <c r="G30" s="21">
        <f>H30+I30+J30-11.22063</f>
        <v>2988.7793700000002</v>
      </c>
      <c r="H30" s="22">
        <v>3000</v>
      </c>
      <c r="I30" s="21">
        <v>0</v>
      </c>
      <c r="J30" s="21">
        <v>0</v>
      </c>
    </row>
    <row r="31" spans="1:17" ht="15.75" x14ac:dyDescent="0.25">
      <c r="A31" s="101"/>
      <c r="B31" s="147" t="s">
        <v>2</v>
      </c>
      <c r="C31" s="147"/>
      <c r="D31" s="63"/>
      <c r="E31" s="45"/>
      <c r="F31" s="46"/>
      <c r="G31" s="21">
        <f>G30</f>
        <v>2988.7793700000002</v>
      </c>
      <c r="H31" s="22">
        <f>H30</f>
        <v>3000</v>
      </c>
      <c r="I31" s="22">
        <f>I30</f>
        <v>0</v>
      </c>
      <c r="J31" s="22">
        <f>J30</f>
        <v>0</v>
      </c>
    </row>
    <row r="32" spans="1:17" ht="63" x14ac:dyDescent="0.25">
      <c r="A32" s="92">
        <v>5</v>
      </c>
      <c r="B32" s="65" t="s">
        <v>14</v>
      </c>
      <c r="C32" s="48" t="s">
        <v>17</v>
      </c>
      <c r="D32" s="42" t="s">
        <v>39</v>
      </c>
      <c r="E32" s="42" t="s">
        <v>6</v>
      </c>
      <c r="F32" s="42" t="s">
        <v>15</v>
      </c>
      <c r="G32" s="21">
        <f>H32+I32+J32</f>
        <v>549621</v>
      </c>
      <c r="H32" s="21">
        <f>H33+H34</f>
        <v>49621</v>
      </c>
      <c r="I32" s="21">
        <f t="shared" ref="I32:J32" si="4">I33+I34</f>
        <v>10000</v>
      </c>
      <c r="J32" s="21">
        <f t="shared" si="4"/>
        <v>490000</v>
      </c>
    </row>
    <row r="33" spans="1:15" ht="86.25" customHeight="1" x14ac:dyDescent="0.25">
      <c r="A33" s="52"/>
      <c r="B33" s="32"/>
      <c r="C33" s="39" t="s">
        <v>13</v>
      </c>
      <c r="D33" s="25"/>
      <c r="E33" s="25"/>
      <c r="F33" s="25"/>
      <c r="G33" s="30">
        <f t="shared" si="3"/>
        <v>504621</v>
      </c>
      <c r="H33" s="31">
        <v>4621</v>
      </c>
      <c r="I33" s="31">
        <v>10000</v>
      </c>
      <c r="J33" s="31">
        <v>490000</v>
      </c>
    </row>
    <row r="34" spans="1:15" ht="110.25" customHeight="1" x14ac:dyDescent="0.25">
      <c r="A34" s="58"/>
      <c r="B34" s="29"/>
      <c r="C34" s="66" t="s">
        <v>32</v>
      </c>
      <c r="D34" s="67"/>
      <c r="E34" s="67"/>
      <c r="F34" s="67"/>
      <c r="G34" s="27">
        <f t="shared" si="3"/>
        <v>45000</v>
      </c>
      <c r="H34" s="28">
        <v>45000</v>
      </c>
      <c r="I34" s="28">
        <v>0</v>
      </c>
      <c r="J34" s="28">
        <v>0</v>
      </c>
      <c r="O34" s="8"/>
    </row>
    <row r="35" spans="1:15" ht="15.75" x14ac:dyDescent="0.25">
      <c r="A35" s="47"/>
      <c r="B35" s="146" t="s">
        <v>2</v>
      </c>
      <c r="C35" s="147"/>
      <c r="D35" s="110"/>
      <c r="E35" s="113"/>
      <c r="F35" s="20"/>
      <c r="G35" s="21">
        <f>G32</f>
        <v>549621</v>
      </c>
      <c r="H35" s="22">
        <f>H32</f>
        <v>49621</v>
      </c>
      <c r="I35" s="22">
        <f>I32</f>
        <v>10000</v>
      </c>
      <c r="J35" s="22">
        <f>J32</f>
        <v>490000</v>
      </c>
    </row>
    <row r="36" spans="1:15" ht="53.25" customHeight="1" x14ac:dyDescent="0.25">
      <c r="A36" s="84" t="s">
        <v>20</v>
      </c>
      <c r="B36" s="84" t="s">
        <v>1</v>
      </c>
      <c r="C36" s="68" t="s">
        <v>53</v>
      </c>
      <c r="D36" s="112" t="s">
        <v>39</v>
      </c>
      <c r="E36" s="60" t="s">
        <v>6</v>
      </c>
      <c r="F36" s="49" t="s">
        <v>15</v>
      </c>
      <c r="G36" s="61">
        <f>H36+I36+J36</f>
        <v>297</v>
      </c>
      <c r="H36" s="83">
        <v>99</v>
      </c>
      <c r="I36" s="83">
        <v>99</v>
      </c>
      <c r="J36" s="83">
        <v>99</v>
      </c>
      <c r="N36" s="8"/>
    </row>
    <row r="37" spans="1:15" ht="80.25" customHeight="1" x14ac:dyDescent="0.25">
      <c r="A37" s="36"/>
      <c r="B37" s="36"/>
      <c r="C37" s="105" t="s">
        <v>55</v>
      </c>
      <c r="D37" s="111" t="s">
        <v>39</v>
      </c>
      <c r="E37" s="51" t="s">
        <v>36</v>
      </c>
      <c r="F37" s="51" t="s">
        <v>15</v>
      </c>
      <c r="G37" s="22">
        <f t="shared" ref="G37" si="5">H37+I37+J37</f>
        <v>109</v>
      </c>
      <c r="H37" s="21">
        <v>54.5</v>
      </c>
      <c r="I37" s="21">
        <v>54.5</v>
      </c>
      <c r="J37" s="21">
        <v>0</v>
      </c>
      <c r="N37" s="8"/>
    </row>
    <row r="38" spans="1:15" ht="15.75" customHeight="1" x14ac:dyDescent="0.25">
      <c r="A38" s="44"/>
      <c r="B38" s="146" t="s">
        <v>2</v>
      </c>
      <c r="C38" s="147"/>
      <c r="D38" s="39"/>
      <c r="E38" s="117"/>
      <c r="F38" s="118"/>
      <c r="G38" s="22">
        <f>H38+I38+J38</f>
        <v>406</v>
      </c>
      <c r="H38" s="21">
        <f>H36+H37</f>
        <v>153.5</v>
      </c>
      <c r="I38" s="21">
        <f>I36+I37</f>
        <v>153.5</v>
      </c>
      <c r="J38" s="21">
        <f>J36+J37</f>
        <v>99</v>
      </c>
    </row>
    <row r="39" spans="1:15" ht="48" customHeight="1" x14ac:dyDescent="0.25">
      <c r="A39" s="68" t="s">
        <v>48</v>
      </c>
      <c r="B39" s="32" t="s">
        <v>29</v>
      </c>
      <c r="C39" s="103" t="s">
        <v>51</v>
      </c>
      <c r="D39" s="87" t="s">
        <v>39</v>
      </c>
      <c r="E39" s="125" t="s">
        <v>6</v>
      </c>
      <c r="F39" s="109" t="s">
        <v>15</v>
      </c>
      <c r="G39" s="21">
        <f>H39+I39+J39</f>
        <v>149400</v>
      </c>
      <c r="H39" s="22">
        <f>H40</f>
        <v>851</v>
      </c>
      <c r="I39" s="22">
        <f t="shared" ref="I39:J39" si="6">I40</f>
        <v>50000</v>
      </c>
      <c r="J39" s="22">
        <f t="shared" si="6"/>
        <v>98549</v>
      </c>
      <c r="N39" s="8"/>
    </row>
    <row r="40" spans="1:15" ht="47.25" customHeight="1" x14ac:dyDescent="0.25">
      <c r="A40" s="79"/>
      <c r="B40" s="99"/>
      <c r="C40" s="95" t="s">
        <v>35</v>
      </c>
      <c r="D40" s="108"/>
      <c r="E40" s="126"/>
      <c r="F40" s="104"/>
      <c r="G40" s="21">
        <f t="shared" ref="G40" si="7">H40+I40+J40</f>
        <v>149400</v>
      </c>
      <c r="H40" s="27">
        <v>851</v>
      </c>
      <c r="I40" s="27">
        <v>50000</v>
      </c>
      <c r="J40" s="27">
        <v>98549</v>
      </c>
      <c r="M40" s="8"/>
      <c r="N40" s="8"/>
    </row>
    <row r="41" spans="1:15" ht="15.75" customHeight="1" x14ac:dyDescent="0.25">
      <c r="A41" s="105"/>
      <c r="B41" s="119" t="s">
        <v>2</v>
      </c>
      <c r="C41" s="120"/>
      <c r="D41" s="90"/>
      <c r="E41" s="80"/>
      <c r="F41" s="107"/>
      <c r="G41" s="71">
        <f t="shared" ref="G41" si="8">H41+I41+J41</f>
        <v>149400</v>
      </c>
      <c r="H41" s="71">
        <f>H39</f>
        <v>851</v>
      </c>
      <c r="I41" s="71">
        <f>I39</f>
        <v>50000</v>
      </c>
      <c r="J41" s="71">
        <f>J39</f>
        <v>98549</v>
      </c>
    </row>
    <row r="42" spans="1:15" ht="21" customHeight="1" x14ac:dyDescent="0.25">
      <c r="A42" s="34"/>
      <c r="B42" s="122" t="s">
        <v>24</v>
      </c>
      <c r="C42" s="123"/>
      <c r="D42" s="123"/>
      <c r="E42" s="123"/>
      <c r="F42" s="124"/>
      <c r="G42" s="72">
        <f>H42+I42+J42</f>
        <v>1095525</v>
      </c>
      <c r="H42" s="72">
        <f>H21+H27+H29+H31+H35+H38+H41</f>
        <v>221388.5</v>
      </c>
      <c r="I42" s="72">
        <f>I21+I27+I29+I31+I35+I38+I41</f>
        <v>225488.5</v>
      </c>
      <c r="J42" s="72">
        <f>J21+J27+J29+J31+J35+J38+J41</f>
        <v>648648</v>
      </c>
      <c r="L42" s="8"/>
      <c r="M42" s="8"/>
    </row>
    <row r="43" spans="1:15" ht="17.25" customHeight="1" x14ac:dyDescent="0.25">
      <c r="A43" s="36"/>
      <c r="B43" s="128" t="s">
        <v>52</v>
      </c>
      <c r="C43" s="129"/>
      <c r="D43" s="129"/>
      <c r="E43" s="129"/>
      <c r="F43" s="130"/>
      <c r="G43" s="27">
        <f>H43+I43+J43</f>
        <v>1095525</v>
      </c>
      <c r="H43" s="31">
        <f>H21+H27+H29+H31+H35+H38+H41</f>
        <v>221388.5</v>
      </c>
      <c r="I43" s="31">
        <f>I21+I27+I29+I31+I35+I38+I41</f>
        <v>225488.5</v>
      </c>
      <c r="J43" s="31">
        <f>J21+J27+J29+J31+J35+J38+J41</f>
        <v>648648</v>
      </c>
    </row>
    <row r="44" spans="1:15" ht="57" customHeight="1" x14ac:dyDescent="0.25">
      <c r="A44" s="9"/>
      <c r="B44" s="10"/>
      <c r="C44" s="10"/>
      <c r="D44" s="10"/>
      <c r="E44" s="10"/>
      <c r="F44" s="10"/>
      <c r="G44" s="11"/>
      <c r="H44" s="11"/>
      <c r="I44" s="11"/>
      <c r="J44" s="11"/>
    </row>
    <row r="45" spans="1:15" ht="63" hidden="1" customHeight="1" x14ac:dyDescent="0.25">
      <c r="A45" s="9" t="s">
        <v>21</v>
      </c>
      <c r="B45" s="131" t="s">
        <v>22</v>
      </c>
      <c r="C45" s="131"/>
      <c r="D45" s="131"/>
      <c r="E45" s="131"/>
      <c r="F45" s="131"/>
      <c r="G45" s="131"/>
      <c r="H45" s="131"/>
      <c r="I45" s="131"/>
      <c r="J45" s="131"/>
    </row>
    <row r="46" spans="1:15" ht="91.5" customHeight="1" x14ac:dyDescent="0.35">
      <c r="A46" s="12"/>
      <c r="B46" s="121" t="s">
        <v>26</v>
      </c>
      <c r="C46" s="121"/>
      <c r="D46" s="121"/>
      <c r="E46" s="121"/>
      <c r="F46" s="121"/>
      <c r="G46" s="121"/>
      <c r="H46" s="12"/>
      <c r="I46" s="12"/>
      <c r="J46" s="12"/>
      <c r="K46" s="12"/>
    </row>
    <row r="47" spans="1:15" ht="21" customHeight="1" x14ac:dyDescent="0.25"/>
    <row r="48" spans="1:15" ht="23.25" customHeight="1" x14ac:dyDescent="0.35">
      <c r="A48" s="127"/>
      <c r="B48" s="127"/>
      <c r="C48" s="127"/>
      <c r="D48" s="127"/>
      <c r="E48" s="127"/>
      <c r="F48" s="127"/>
      <c r="G48" s="127"/>
      <c r="H48" s="127"/>
      <c r="I48" s="127"/>
      <c r="J48" s="127"/>
    </row>
  </sheetData>
  <mergeCells count="31">
    <mergeCell ref="G4:J4"/>
    <mergeCell ref="G5:J5"/>
    <mergeCell ref="B27:C27"/>
    <mergeCell ref="B21:C21"/>
    <mergeCell ref="B38:C38"/>
    <mergeCell ref="B31:C31"/>
    <mergeCell ref="B35:C35"/>
    <mergeCell ref="B29:C29"/>
    <mergeCell ref="I1:J1"/>
    <mergeCell ref="F13:F15"/>
    <mergeCell ref="G13:G15"/>
    <mergeCell ref="H13:J13"/>
    <mergeCell ref="H14:H15"/>
    <mergeCell ref="I14:I15"/>
    <mergeCell ref="J14:J15"/>
    <mergeCell ref="A11:J11"/>
    <mergeCell ref="A10:J10"/>
    <mergeCell ref="C8:H8"/>
    <mergeCell ref="A13:A15"/>
    <mergeCell ref="D13:D15"/>
    <mergeCell ref="E13:E15"/>
    <mergeCell ref="B13:B15"/>
    <mergeCell ref="C13:C15"/>
    <mergeCell ref="G3:J3"/>
    <mergeCell ref="B41:C41"/>
    <mergeCell ref="B46:G46"/>
    <mergeCell ref="B42:F42"/>
    <mergeCell ref="E39:E40"/>
    <mergeCell ref="A48:J48"/>
    <mergeCell ref="B43:F43"/>
    <mergeCell ref="B45:J45"/>
  </mergeCells>
  <pageMargins left="0.9055118110236221" right="0.31496062992125984" top="0.82677165354330717" bottom="0.74803149606299213" header="0.31496062992125984" footer="0.31496062992125984"/>
  <pageSetup paperSize="9" scale="65" fitToHeight="25" orientation="landscape" r:id="rId1"/>
  <headerFooter differentFirst="1">
    <oddHeader>&amp;C&amp;P&amp;R&amp;"Times New Roman,курсив"&amp;18Продовження додатка 1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2023-12-06T09:43:02Z</dcterms:modified>
</cp:coreProperties>
</file>