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Лист1!$A$1:$M$134</definedName>
  </definedNames>
  <calcPr calcId="152511"/>
</workbook>
</file>

<file path=xl/calcChain.xml><?xml version="1.0" encoding="utf-8"?>
<calcChain xmlns="http://schemas.openxmlformats.org/spreadsheetml/2006/main">
  <c r="I126" i="1" l="1"/>
  <c r="I52" i="1"/>
  <c r="I27" i="1"/>
  <c r="G41" i="1" l="1"/>
  <c r="J12" i="1" l="1"/>
  <c r="J9" i="1" s="1"/>
  <c r="K12" i="1"/>
  <c r="K9" i="1" s="1"/>
  <c r="L12" i="1"/>
  <c r="L9" i="1" s="1"/>
  <c r="G20" i="1" l="1"/>
  <c r="G126" i="1" l="1"/>
  <c r="G122" i="1"/>
  <c r="G118" i="1"/>
  <c r="G114" i="1"/>
  <c r="G88" i="1"/>
  <c r="G74" i="1"/>
  <c r="G67" i="1"/>
  <c r="G63" i="1"/>
  <c r="G48" i="1"/>
  <c r="I31" i="1" l="1"/>
  <c r="I12" i="1" l="1"/>
  <c r="I9" i="1" s="1"/>
  <c r="H95" i="1" l="1"/>
  <c r="G95" i="1" s="1"/>
  <c r="H107" i="1" l="1"/>
  <c r="G107" i="1" s="1"/>
  <c r="H84" i="1"/>
  <c r="G84" i="1" s="1"/>
  <c r="H31" i="1"/>
  <c r="G31" i="1" s="1"/>
  <c r="H12" i="1" l="1"/>
  <c r="G12" i="1" l="1"/>
  <c r="H52" i="1"/>
  <c r="G52" i="1" s="1"/>
  <c r="H27" i="1"/>
  <c r="G27" i="1" s="1"/>
  <c r="H9" i="1" l="1"/>
  <c r="G9" i="1" s="1"/>
</calcChain>
</file>

<file path=xl/sharedStrings.xml><?xml version="1.0" encoding="utf-8"?>
<sst xmlns="http://schemas.openxmlformats.org/spreadsheetml/2006/main" count="314" uniqueCount="93">
  <si>
    <t>Назва напряму діяльності (пріоритетні завдання)</t>
  </si>
  <si>
    <t>Відповідальні за виконання</t>
  </si>
  <si>
    <t>Очікувані результати виконання заходів</t>
  </si>
  <si>
    <t>Усього</t>
  </si>
  <si>
    <t>УСЬОГО</t>
  </si>
  <si>
    <t>Державний бюджет</t>
  </si>
  <si>
    <t>Покращення якості та доступності надання медичної допомоги населенню</t>
  </si>
  <si>
    <t>Обласний бюджет</t>
  </si>
  <si>
    <t>Інші джерела фінансування</t>
  </si>
  <si>
    <t>Забезпечення надання сучасної, якісної медичної допомоги населенню.</t>
  </si>
  <si>
    <t>_</t>
  </si>
  <si>
    <t>Підвищення соціального рівня сімей</t>
  </si>
  <si>
    <t xml:space="preserve"> Виконавчі комітети районних у місті  рад </t>
  </si>
  <si>
    <t xml:space="preserve">Зміст заходів Програми </t>
  </si>
  <si>
    <t>У межах коштів, передбачених у  обласному бюджеті</t>
  </si>
  <si>
    <t>За рахунок   інших джерел фінансування, не заборонених  чинним законодавством</t>
  </si>
  <si>
    <t xml:space="preserve">ПЕРЕЛІК 
завдань і заходів Програми </t>
  </si>
  <si>
    <t>У межах коштів, передбачених в  обласному бюджеті</t>
  </si>
  <si>
    <t>3.2. Забезпечення лікувальним харчуванням  хворих на фенілкетонурію</t>
  </si>
  <si>
    <t>Зниження смертності онкохворих, хворих із захворюваннями крові, кровотворної та лімфатичної  тканин, рідкісними (орфанними) захворюваннями, з патологією нирок та іншими невиліковними хворобами</t>
  </si>
  <si>
    <t>Покращення забезпечення мешканців міста лікувальними засобами та виробами медичного призначення</t>
  </si>
  <si>
    <t>Управління охорони здоров’я виконкому Криворізької міської ради, заклади охорони здоров'я</t>
  </si>
  <si>
    <t>Районні в місті бюджети</t>
  </si>
  <si>
    <t>У межах коштів, передбачених у районних у місті бюджетах</t>
  </si>
  <si>
    <t>4.3.  Здійснення обліку та аналізу захворюваності, профілактична та санітарно-просвітницька робота серед населення</t>
  </si>
  <si>
    <t>Управління охорони здоров'я виконкому Криворізької міської ради, заклади охорони здоров'я</t>
  </si>
  <si>
    <t>‒</t>
  </si>
  <si>
    <t>У межах коштів, отриманих як спонсорська допомога</t>
  </si>
  <si>
    <t>Медичні огляди громадян під час призову на військову службу</t>
  </si>
  <si>
    <t>Забезпечення проведення медичних оглядів громадян під час призову на військову службу</t>
  </si>
  <si>
    <t>№ п/п</t>
  </si>
  <si>
    <t>Удосконалення первинної медико - санітарної допомоги на засадах сімейної медицини</t>
  </si>
  <si>
    <t>Управління охорони здоров’я виконкому Криворізької міської ради, Комунальні некомерційні підприємства «Центр первинної медико-санітарної допомоги» №№1,2,3,4,5, 6,7 Криворізької міської ради</t>
  </si>
  <si>
    <t>2.3. Реалізація проєктів-переможців конкурсу проєктів місцевого розвитку «Громадський бюджет»</t>
  </si>
  <si>
    <t>2.4. Надання субвенції з міського обласному бюджету на забезпечення роботи лікувально-профілактичних закладів міста, що надають медичну допомогу населенню</t>
  </si>
  <si>
    <t>2.6.  Проведення видатків за рахунок субвенції з обласного бюджету на пільгове медичне обслуговування осіб, які постраждали внаслідок чорнобильської катастрофи</t>
  </si>
  <si>
    <t>За рахунок інших джерел фінансування, не заборонених чинним законодавством</t>
  </si>
  <si>
    <t>Підвищення якості надання медичної  та соціальної допомоги населенню</t>
  </si>
  <si>
    <t>4.2.  Надання батькам дітей, хворих на злоякісні новоутворення, фіксованої матеріальної допомоги в розмірі 2000 грн щомісячно на 1 дитину</t>
  </si>
  <si>
    <t>5.1 Проведення туберкуліно-діагностики дитячому  населенню міста, імунопрофілактики серед дорослих та дітей за епідемічними показаннями, забезпечення соціальної підтримки пацієнтів, хворих на туберкульоз</t>
  </si>
  <si>
    <t>Захист населення від інфекційних захворюваннь</t>
  </si>
  <si>
    <t>Покращення поліативної допомоги населенню</t>
  </si>
  <si>
    <r>
      <t xml:space="preserve">Управління охорони здоров’я виконкому Криворізької міської ради, Комунальні некомерційні підприємства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Центр первинної медико-санітарної допомоги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 №№1,2,3,4,5, 6,7 Криворізької міської ради</t>
    </r>
  </si>
  <si>
    <t>Бюджет Криворізької міської тери-торіальної громади</t>
  </si>
  <si>
    <t>1.3. Реалізація проєктів-пере-можців конкурсу проєктів місцевого розвитку «Громад-ський бюджет»</t>
  </si>
  <si>
    <t>Удосконалення організації спеціалізованої та стаціонарної медичної допомоги</t>
  </si>
  <si>
    <t>У межах коштів, передбачених у обласному бюджеті</t>
  </si>
  <si>
    <r>
      <t xml:space="preserve">Управління охорони здоров’я виконкому Криворізької міської ради, Комунальні некомерційні підприємства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Центр первинної медико-санітарної допомоги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 №№1,2,3,4,5, 6,7 Криворізької міської ради та заклади охорони здоров'я</t>
    </r>
  </si>
  <si>
    <t>Бюджет Криворізької міської тери-торіальної громади (у то-му числі резер-вний фонд)</t>
  </si>
  <si>
    <t>Протидія поши-ренню  соціально - небезпечних хвороб (ВІЛ інфекції/ СНІДу, туберкульозу та ін.)</t>
  </si>
  <si>
    <t>2.1. Покращення матеріально - технічної бази підрозділів лікувально - профілактичних закладів спеціалізованої та стаціонарної медичної допомоги й забезпечення ефективного використання обладнання</t>
  </si>
  <si>
    <t>Управління охорони здоров’я, капітального будівництва виконкому Криворізької міської ради, заклади охорони здоров'я</t>
  </si>
  <si>
    <t>3.1.Забезпечення дитячим харчуванням дітей з малозабезпечених сімей та дітей, народжених від ВІЛ-інфікованих матерів</t>
  </si>
  <si>
    <t>5.2.  Запобігання занесенню та поширенню на території м. Кри-вого Рогу гострої респіраторної хвороби, спричиненої коронавірусом COVID-19</t>
  </si>
  <si>
    <r>
      <t xml:space="preserve">Управління охорони здоров’я виконкому Криворізької міської ради, Комунальне некомерційне підприємство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Криворізька інфекційна лікарня №1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 Криворізької міської ради</t>
    </r>
  </si>
  <si>
    <t>Управління охорони здоров’я виконкому Криворізької міської ради, Комунальне підприємство «Фармація» Криворізької міської ради, заклади охорони здоров'я</t>
  </si>
  <si>
    <t>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</si>
  <si>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5.3. Відкриття рахунку в установах банку для надходження коштів спонсорської допомоги на виконання цільових централізо-ваних заходів з метою запобіган-ня поширенню в м. Кривому Розі коронавірусу COVID-19</t>
  </si>
  <si>
    <t>4.1. Забезпечення безкоштовними лікарськими засобами та  витратними матеріалами  хворих, у тому числі тих, які отримують системний гемодіаліз та перитоніальний діаліз</t>
  </si>
  <si>
    <t>Збереження (стабілізація фінансового стану), подальший розвиток мережі аптек Комунального підприємства «Фармація» Криворізької міської ради та доступність лікарських засобів для всіх верств населення відповідно до чинного законодавства</t>
  </si>
  <si>
    <r>
      <t xml:space="preserve">1.4. Надання фінансової підтримки  Комунальним  некомерційним підприємствам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Центр первинної медико-санітарної допомоги» №№1,2,3,4,5,6,7 Криворізької міської ради на оплату комунальних послуг та енергоносіїв, інших поточних видатків, пов’язаних з діяльністю закладів</t>
    </r>
  </si>
  <si>
    <t>У межах коштів, передбачених у Державному бюджеті</t>
  </si>
  <si>
    <t>Забезпечення безперебійного функціонування закладів охорони здоров’я та Комунального підприємства «Фармація» Криворізької міської ради, задоволення життєво необхідних потреб громади міста, зокрема в умовах дії правового режиму воєнного стану</t>
  </si>
  <si>
    <t>Управління охорони здоров’я виконкому Криворізької міської ради,  заклади охорони здоров'я</t>
  </si>
  <si>
    <t>Забезпечення роботи закладів охорони здоров’я та комунального підприємства в умовах дії воєнного стану</t>
  </si>
  <si>
    <t>8.2. Придбання медикаментів, виробів медичного призначення, дезінфекційних засобів, аптечок медичних, засобів, які використовуються для боротьби із збудниками хвороб або паразитами, тощо</t>
  </si>
  <si>
    <t>8.3. Придбання  медичного та іншого обладнання і предметів довгострокового користування для надання медичної та реабілітаційної допомоги військовослужбовцям</t>
  </si>
  <si>
    <t>8.4. Забезпечення безперебійної діяльності та виконання соціально-важливих завдань в умовах дії воєнного стану Комунального підприємства «Фармація» Криворізької міської ради (заробітна плата з нарахуваннями, податки тощо)</t>
  </si>
  <si>
    <t>Управління охорони здоров’я виконкому Криворізької міської ради, Комунальне підприємство «Фармація» Криворізької міської ради</t>
  </si>
  <si>
    <t>8.1.  Харчування військовослужбовців Збройних сил України й інших військових формувань під час  лікування та реабілітації з розрахунку 150 грн на 1 ліжко/день</t>
  </si>
  <si>
    <t>Орієнтовні обсяги фінансування за роками виконання, тис. грн</t>
  </si>
  <si>
    <t>Керуюча справами виконкому                                                             Олена ШОВГЕЛЯ</t>
  </si>
  <si>
    <r>
      <t>2017</t>
    </r>
    <r>
      <rPr>
        <sz val="14"/>
        <rFont val="Arial Cyr"/>
        <charset val="204"/>
      </rPr>
      <t>–</t>
    </r>
    <r>
      <rPr>
        <sz val="14"/>
        <rFont val="Times New Roman"/>
        <family val="1"/>
        <charset val="204"/>
      </rPr>
      <t>2026</t>
    </r>
  </si>
  <si>
    <t>2017–2026</t>
  </si>
  <si>
    <t>2020–2026</t>
  </si>
  <si>
    <t>2022–2026</t>
  </si>
  <si>
    <t>1.1. Подальший розвиток мережі структурних підрозділів центрів первинної медико-санітарної допомоги населенню - амбулаторій загальної практики-сімейної медицини</t>
  </si>
  <si>
    <t xml:space="preserve">1.2. Проведення видатків за рахунок субвенції з обласного бюджету бюджетам міст, районів та об'єднаних територіальних громад на виконання доручень виборців депутатами обласної ради </t>
  </si>
  <si>
    <t xml:space="preserve">2.2. Проведення видатків за рахунок субвенції з обласного бюджету бюджетам міст, районів та об'єднаних територіальних громад на виконання доручень виборців депутатами обласної ради </t>
  </si>
  <si>
    <r>
      <t>Створення умов безпечного материн-ства, здорового дитинства та збере-ження репродуктив-ного здоров</t>
    </r>
    <r>
      <rPr>
        <sz val="14"/>
        <rFont val="Calibri"/>
        <family val="2"/>
        <charset val="204"/>
      </rPr>
      <t>ʾ</t>
    </r>
    <r>
      <rPr>
        <sz val="14"/>
        <rFont val="Times New Roman"/>
        <family val="1"/>
        <charset val="204"/>
      </rPr>
      <t>я населення</t>
    </r>
  </si>
  <si>
    <t>відповідно;                                                          2.5.3 на виплату заробітної плати з нарахуваннями в сумі                     15 500,00 тис. грн працівникам Комунального некомерційного підприємства «Територіальне медичне об'єднання «Криворізька клінічна стоматологія» Криворізької міської ради</t>
  </si>
  <si>
    <r>
      <t xml:space="preserve">Управління охорони здоров’я виконкому Криворізької міської ради, Комунальні некомерційні підприємства </t>
    </r>
    <r>
      <rPr>
        <sz val="14"/>
        <rFont val="Calibri"/>
        <family val="2"/>
        <charset val="204"/>
      </rPr>
      <t>«</t>
    </r>
    <r>
      <rPr>
        <sz val="14"/>
        <rFont val="Times New Roman"/>
        <family val="1"/>
        <charset val="204"/>
      </rPr>
      <t>Центр первинної медико-санітарної допомоги</t>
    </r>
    <r>
      <rPr>
        <sz val="14"/>
        <rFont val="Calibri"/>
        <family val="2"/>
        <charset val="204"/>
      </rPr>
      <t>»</t>
    </r>
    <r>
      <rPr>
        <sz val="14"/>
        <rFont val="Times New Roman"/>
        <family val="1"/>
        <charset val="204"/>
      </rPr>
      <t xml:space="preserve"> №№1,2,3,4,5, 6,7 Криворізької міської ради </t>
    </r>
  </si>
  <si>
    <t>та заклади охорони здоров'я</t>
  </si>
  <si>
    <t>Джерела фінансування</t>
  </si>
  <si>
    <t>Строки виконання, роки</t>
  </si>
  <si>
    <r>
      <rPr>
        <i/>
        <sz val="19"/>
        <rFont val="Times New Roman"/>
        <family val="1"/>
        <charset val="204"/>
      </rPr>
      <t xml:space="preserve">Продовження додатка 3
</t>
    </r>
    <r>
      <rPr>
        <sz val="19"/>
        <rFont val="Times New Roman"/>
        <family val="1"/>
        <charset val="204"/>
      </rPr>
      <t xml:space="preserve">
</t>
    </r>
  </si>
  <si>
    <t>Міжгалузева комплексна програма
 «Здоров’я нації» у м. Кривому Розі на 2017–2026 роки</t>
  </si>
  <si>
    <t>Управління охорони здоров’я виконкому Криворізької міської ради, Комунальні некомерційні підприємства «Центр первинної медико-санітарної допомоги» №№1,2,3,4,5, 6,7 Криворізької міської ради; благодійні організації, інститути громадянського суспільства, фізичні особи (за згодою)</t>
  </si>
  <si>
    <t>Управління охорони здоров’я виконкому Криворізької міської ради, заклади охорони здоров'я; благодійні організації, інститути громадянського суспільства, фізичні особи (за згодою)</t>
  </si>
  <si>
    <t xml:space="preserve">2.5. Надання фінансової підтримки закладам охорони здоров'я на оплату комунальних послуг та енергоносіїв, інших поточних видатків, пов’язаних з діяльністю закладів, у тому числі:
2.5.1 на погашення заборгованості із заробітної плати з нарахування-          ми в сумі 8 313,00 тис. грн працівникам Комунального некомерційного підприємства «Криворізька міська лікарня №7» Криворізької міської ради, що затверджене кластерним закладом охорони здоров’я в спроможній мережі закладів охорони здоров’я Дніпропетровського госпітального округу для надання медичної допомоги хворим на хірургічну, гінекологічну, травматологічну патології, вагітним, роділлям Криворізького району з підтвердженими та підозрілими випадками захворювання на COVID-19  у частині надання стаціонарної допомоги; 
2.5.2 на виплату заробітної плати з нарахуваннями працівникам Комунального підприємства «Криворізька міська лікарня №1» Криворізької міської ради в сумі            2 440,00 тис.грн та Комунального підприємства «Криворізька міська лікарня №7» Криворізької міської ради в сумі  2 285,817 тис.грн., що затверджені в спроможній мережі закладів охорони здоров’я Дніпропетровського госпітального округу загальним та кластерним закладами охорони здоров’я </t>
  </si>
  <si>
    <t xml:space="preserve">
2023</t>
  </si>
  <si>
    <r>
      <t>2019</t>
    </r>
    <r>
      <rPr>
        <sz val="14"/>
        <rFont val="Arial Cyr"/>
        <charset val="204"/>
      </rPr>
      <t>–</t>
    </r>
    <r>
      <rPr>
        <sz val="14"/>
        <rFont val="Times New Roman"/>
        <family val="1"/>
        <charset val="204"/>
      </rPr>
      <t>2026,
2023,
2023,</t>
    </r>
  </si>
  <si>
    <t xml:space="preserve">Додаток 3
до рішення виконкому міської ради                                                               
04.12.2023 №1469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</si>
</sst>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9"/>
      <name val="Times New Roman"/>
      <family val="1"/>
      <charset val="204"/>
    </font>
    <font>
      <i/>
      <sz val="19"/>
      <name val="Times New Roman"/>
      <family val="1"/>
      <charset val="204"/>
    </font>
    <font>
      <sz val="19"/>
      <color theme="1"/>
      <name val="Calibri"/>
      <family val="2"/>
      <scheme val="minor"/>
    </font>
    <font>
      <b/>
      <i/>
      <sz val="2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Arial Cyr"/>
      <charset val="204"/>
    </font>
    <font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sz val="13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" fontId="6" fillId="0" borderId="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12" xfId="0" applyBorder="1"/>
    <xf numFmtId="4" fontId="4" fillId="0" borderId="1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0" fillId="0" borderId="2" xfId="0" applyBorder="1"/>
    <xf numFmtId="0" fontId="9" fillId="0" borderId="5" xfId="0" applyFont="1" applyBorder="1" applyAlignment="1">
      <alignment horizontal="center" vertical="top"/>
    </xf>
    <xf numFmtId="0" fontId="0" fillId="0" borderId="13" xfId="0" applyBorder="1"/>
    <xf numFmtId="4" fontId="4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15" fillId="3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20" fillId="0" borderId="0" xfId="0" applyFont="1" applyFill="1" applyBorder="1" applyAlignment="1">
      <alignment vertical="top" wrapText="1"/>
    </xf>
    <xf numFmtId="0" fontId="21" fillId="0" borderId="0" xfId="0" applyFont="1"/>
    <xf numFmtId="0" fontId="15" fillId="3" borderId="9" xfId="0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22" fillId="0" borderId="6" xfId="0" applyFont="1" applyFill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0" fillId="4" borderId="0" xfId="0" applyFill="1"/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5" fillId="0" borderId="2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vertical="top" wrapText="1"/>
    </xf>
    <xf numFmtId="4" fontId="15" fillId="3" borderId="9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vertical="top"/>
    </xf>
    <xf numFmtId="0" fontId="15" fillId="3" borderId="6" xfId="0" applyFont="1" applyFill="1" applyBorder="1" applyAlignment="1">
      <alignment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4" fontId="15" fillId="0" borderId="9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4" fontId="10" fillId="0" borderId="12" xfId="0" applyNumberFormat="1" applyFont="1" applyFill="1" applyBorder="1" applyAlignment="1">
      <alignment horizontal="right" vertical="top" wrapText="1"/>
    </xf>
    <xf numFmtId="0" fontId="17" fillId="0" borderId="9" xfId="0" applyFont="1" applyBorder="1" applyAlignment="1">
      <alignment horizontal="center" vertical="top"/>
    </xf>
    <xf numFmtId="0" fontId="22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5" fillId="0" borderId="4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10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7" fillId="0" borderId="1" xfId="0" applyFont="1" applyBorder="1" applyAlignment="1">
      <alignment horizontal="center" vertical="top"/>
    </xf>
    <xf numFmtId="0" fontId="15" fillId="0" borderId="9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5" fillId="3" borderId="1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top" wrapText="1"/>
    </xf>
    <xf numFmtId="4" fontId="15" fillId="0" borderId="8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 applyAlignment="1">
      <alignment horizontal="center" vertical="center" wrapText="1"/>
    </xf>
    <xf numFmtId="4" fontId="15" fillId="0" borderId="6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top"/>
    </xf>
    <xf numFmtId="0" fontId="17" fillId="3" borderId="2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5" fillId="3" borderId="6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8" fillId="0" borderId="2" xfId="0" applyFont="1" applyBorder="1"/>
    <xf numFmtId="0" fontId="15" fillId="0" borderId="2" xfId="0" applyFont="1" applyFill="1" applyBorder="1" applyAlignment="1">
      <alignment vertical="top" wrapText="1"/>
    </xf>
    <xf numFmtId="0" fontId="15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" fontId="15" fillId="3" borderId="9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2"/>
  <sheetViews>
    <sheetView tabSelected="1" view="pageBreakPreview" zoomScale="59" zoomScaleSheetLayoutView="59" workbookViewId="0">
      <selection activeCell="H3" sqref="H3:M3"/>
    </sheetView>
  </sheetViews>
  <sheetFormatPr defaultRowHeight="15" x14ac:dyDescent="0.25"/>
  <cols>
    <col min="2" max="2" width="24.28515625" customWidth="1"/>
    <col min="3" max="3" width="36.28515625" customWidth="1"/>
    <col min="4" max="4" width="33.7109375" customWidth="1"/>
    <col min="5" max="5" width="14.7109375" customWidth="1"/>
    <col min="6" max="6" width="17.7109375" customWidth="1"/>
    <col min="7" max="12" width="14.7109375" customWidth="1"/>
    <col min="13" max="13" width="36.28515625" customWidth="1"/>
  </cols>
  <sheetData>
    <row r="1" spans="1:13" ht="69.75" customHeight="1" x14ac:dyDescent="0.25">
      <c r="H1" s="102"/>
      <c r="I1" s="102"/>
      <c r="J1" s="166" t="s">
        <v>92</v>
      </c>
      <c r="K1" s="166"/>
      <c r="L1" s="166"/>
      <c r="M1" s="166"/>
    </row>
    <row r="2" spans="1:13" ht="58.15" customHeight="1" x14ac:dyDescent="0.4">
      <c r="A2" s="109" t="s">
        <v>86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6.899999999999999" customHeight="1" x14ac:dyDescent="0.25">
      <c r="B3" s="1"/>
      <c r="C3" s="1"/>
      <c r="D3" s="1"/>
      <c r="E3" s="1"/>
      <c r="F3" s="2"/>
      <c r="G3" s="88"/>
      <c r="H3" s="155"/>
      <c r="I3" s="155"/>
      <c r="J3" s="155"/>
      <c r="K3" s="155"/>
      <c r="L3" s="155"/>
      <c r="M3" s="155"/>
    </row>
    <row r="4" spans="1:13" ht="55.5" customHeight="1" x14ac:dyDescent="0.4">
      <c r="A4" s="110" t="s">
        <v>16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37.15" customHeight="1" x14ac:dyDescent="0.25">
      <c r="A5" s="156" t="s">
        <v>30</v>
      </c>
      <c r="B5" s="124" t="s">
        <v>0</v>
      </c>
      <c r="C5" s="124" t="s">
        <v>13</v>
      </c>
      <c r="D5" s="124" t="s">
        <v>1</v>
      </c>
      <c r="E5" s="124" t="s">
        <v>84</v>
      </c>
      <c r="F5" s="124" t="s">
        <v>83</v>
      </c>
      <c r="G5" s="152" t="s">
        <v>70</v>
      </c>
      <c r="H5" s="153"/>
      <c r="I5" s="153"/>
      <c r="J5" s="153"/>
      <c r="K5" s="153"/>
      <c r="L5" s="154"/>
      <c r="M5" s="161" t="s">
        <v>2</v>
      </c>
    </row>
    <row r="6" spans="1:13" ht="24.75" customHeight="1" x14ac:dyDescent="0.25">
      <c r="A6" s="157"/>
      <c r="B6" s="125"/>
      <c r="C6" s="125"/>
      <c r="D6" s="125"/>
      <c r="E6" s="125"/>
      <c r="F6" s="149"/>
      <c r="G6" s="147" t="s">
        <v>3</v>
      </c>
      <c r="H6" s="147">
        <v>2022</v>
      </c>
      <c r="I6" s="147">
        <v>2023</v>
      </c>
      <c r="J6" s="147">
        <v>2024</v>
      </c>
      <c r="K6" s="147">
        <v>2025</v>
      </c>
      <c r="L6" s="147">
        <v>2026</v>
      </c>
      <c r="M6" s="162"/>
    </row>
    <row r="7" spans="1:13" ht="24" customHeight="1" x14ac:dyDescent="0.25">
      <c r="A7" s="157"/>
      <c r="B7" s="125"/>
      <c r="C7" s="125"/>
      <c r="D7" s="125"/>
      <c r="E7" s="125"/>
      <c r="F7" s="149"/>
      <c r="G7" s="148"/>
      <c r="H7" s="148"/>
      <c r="I7" s="148"/>
      <c r="J7" s="148"/>
      <c r="K7" s="148"/>
      <c r="L7" s="148"/>
      <c r="M7" s="163"/>
    </row>
    <row r="8" spans="1:13" ht="15.75" customHeight="1" x14ac:dyDescent="0.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</row>
    <row r="9" spans="1:13" ht="19.5" customHeight="1" x14ac:dyDescent="0.25">
      <c r="A9" s="38"/>
      <c r="B9" s="23"/>
      <c r="C9" s="21"/>
      <c r="D9" s="21"/>
      <c r="E9" s="3"/>
      <c r="F9" s="3" t="s">
        <v>4</v>
      </c>
      <c r="G9" s="14">
        <f>+H9+I9+J9+K9+L9</f>
        <v>2574600</v>
      </c>
      <c r="H9" s="14">
        <f>H12+H20+H31+H63+H67+H74+H88+H48+H27+H52+H84+H78+H107+H95+H114+H118+H122+H126+H41</f>
        <v>702200</v>
      </c>
      <c r="I9" s="14">
        <f>I12+I20+I31+I63+I67+I74+I88+I48+I27+I52+I84+I78+I107+I95+I114+I118+I122+I126</f>
        <v>586800</v>
      </c>
      <c r="J9" s="14">
        <f t="shared" ref="J9:L9" si="0">J12+J20+J31+J63+J67+J74+J88+J48+J27+J52+J84+J78+J107+J95+J114+J118+J122+J126</f>
        <v>428200</v>
      </c>
      <c r="K9" s="14">
        <f t="shared" si="0"/>
        <v>428500</v>
      </c>
      <c r="L9" s="14">
        <f t="shared" si="0"/>
        <v>428900</v>
      </c>
      <c r="M9" s="4"/>
    </row>
    <row r="10" spans="1:13" ht="43.9" customHeight="1" x14ac:dyDescent="0.25">
      <c r="A10" s="128">
        <v>1</v>
      </c>
      <c r="B10" s="116" t="s">
        <v>31</v>
      </c>
      <c r="C10" s="121" t="s">
        <v>76</v>
      </c>
      <c r="D10" s="117" t="s">
        <v>42</v>
      </c>
      <c r="E10" s="107" t="s">
        <v>72</v>
      </c>
      <c r="F10" s="56" t="s">
        <v>5</v>
      </c>
      <c r="G10" s="105" t="s">
        <v>61</v>
      </c>
      <c r="H10" s="105"/>
      <c r="I10" s="105"/>
      <c r="J10" s="105"/>
      <c r="K10" s="105"/>
      <c r="L10" s="105"/>
      <c r="M10" s="106" t="s">
        <v>6</v>
      </c>
    </row>
    <row r="11" spans="1:13" ht="45" customHeight="1" x14ac:dyDescent="0.25">
      <c r="A11" s="158"/>
      <c r="B11" s="117"/>
      <c r="C11" s="121"/>
      <c r="D11" s="117"/>
      <c r="E11" s="107"/>
      <c r="F11" s="56" t="s">
        <v>7</v>
      </c>
      <c r="G11" s="105" t="s">
        <v>14</v>
      </c>
      <c r="H11" s="105"/>
      <c r="I11" s="105"/>
      <c r="J11" s="105"/>
      <c r="K11" s="105"/>
      <c r="L11" s="105"/>
      <c r="M11" s="151"/>
    </row>
    <row r="12" spans="1:13" ht="98.45" customHeight="1" x14ac:dyDescent="0.25">
      <c r="A12" s="158"/>
      <c r="B12" s="117"/>
      <c r="C12" s="121"/>
      <c r="D12" s="117"/>
      <c r="E12" s="107"/>
      <c r="F12" s="56" t="s">
        <v>43</v>
      </c>
      <c r="G12" s="76">
        <f>SUM(H12:L12)</f>
        <v>30000</v>
      </c>
      <c r="H12" s="77">
        <f>2000+20000</f>
        <v>22000</v>
      </c>
      <c r="I12" s="77">
        <f>2000+20000-20000</f>
        <v>2000</v>
      </c>
      <c r="J12" s="77">
        <f t="shared" ref="J12:L12" si="1">2000+20000-20000</f>
        <v>2000</v>
      </c>
      <c r="K12" s="77">
        <f t="shared" si="1"/>
        <v>2000</v>
      </c>
      <c r="L12" s="77">
        <f t="shared" si="1"/>
        <v>2000</v>
      </c>
      <c r="M12" s="151"/>
    </row>
    <row r="13" spans="1:13" ht="38.450000000000003" customHeight="1" x14ac:dyDescent="0.25">
      <c r="A13" s="158"/>
      <c r="B13" s="117"/>
      <c r="C13" s="122"/>
      <c r="D13" s="118"/>
      <c r="E13" s="108"/>
      <c r="F13" s="56" t="s">
        <v>8</v>
      </c>
      <c r="G13" s="105" t="s">
        <v>15</v>
      </c>
      <c r="H13" s="105"/>
      <c r="I13" s="105"/>
      <c r="J13" s="105"/>
      <c r="K13" s="105"/>
      <c r="L13" s="105"/>
      <c r="M13" s="151"/>
    </row>
    <row r="14" spans="1:13" ht="42" customHeight="1" x14ac:dyDescent="0.25">
      <c r="A14" s="42"/>
      <c r="B14" s="61"/>
      <c r="C14" s="145" t="s">
        <v>77</v>
      </c>
      <c r="D14" s="117" t="s">
        <v>42</v>
      </c>
      <c r="E14" s="107" t="s">
        <v>72</v>
      </c>
      <c r="F14" s="56" t="s">
        <v>5</v>
      </c>
      <c r="G14" s="105" t="s">
        <v>61</v>
      </c>
      <c r="H14" s="105"/>
      <c r="I14" s="105"/>
      <c r="J14" s="105"/>
      <c r="K14" s="105"/>
      <c r="L14" s="105"/>
      <c r="M14" s="24"/>
    </row>
    <row r="15" spans="1:13" ht="40.15" customHeight="1" x14ac:dyDescent="0.25">
      <c r="A15" s="42"/>
      <c r="B15" s="61"/>
      <c r="C15" s="145"/>
      <c r="D15" s="117"/>
      <c r="E15" s="107"/>
      <c r="F15" s="56" t="s">
        <v>7</v>
      </c>
      <c r="G15" s="105" t="s">
        <v>17</v>
      </c>
      <c r="H15" s="105"/>
      <c r="I15" s="105"/>
      <c r="J15" s="105"/>
      <c r="K15" s="105"/>
      <c r="L15" s="105"/>
      <c r="M15" s="24"/>
    </row>
    <row r="16" spans="1:13" ht="94.9" customHeight="1" x14ac:dyDescent="0.25">
      <c r="A16" s="42"/>
      <c r="B16" s="61"/>
      <c r="C16" s="145"/>
      <c r="D16" s="117"/>
      <c r="E16" s="107"/>
      <c r="F16" s="56" t="s">
        <v>43</v>
      </c>
      <c r="G16" s="74" t="s">
        <v>10</v>
      </c>
      <c r="H16" s="74" t="s">
        <v>10</v>
      </c>
      <c r="I16" s="74" t="s">
        <v>10</v>
      </c>
      <c r="J16" s="72" t="s">
        <v>10</v>
      </c>
      <c r="K16" s="72" t="s">
        <v>10</v>
      </c>
      <c r="L16" s="72" t="s">
        <v>10</v>
      </c>
      <c r="M16" s="24"/>
    </row>
    <row r="17" spans="1:14" ht="39" customHeight="1" x14ac:dyDescent="0.25">
      <c r="A17" s="42"/>
      <c r="B17" s="61"/>
      <c r="C17" s="146"/>
      <c r="D17" s="118"/>
      <c r="E17" s="108"/>
      <c r="F17" s="56" t="s">
        <v>8</v>
      </c>
      <c r="G17" s="105" t="s">
        <v>15</v>
      </c>
      <c r="H17" s="105"/>
      <c r="I17" s="105"/>
      <c r="J17" s="105"/>
      <c r="K17" s="105"/>
      <c r="L17" s="105"/>
      <c r="M17" s="24"/>
    </row>
    <row r="18" spans="1:14" ht="39" customHeight="1" x14ac:dyDescent="0.25">
      <c r="A18" s="42"/>
      <c r="B18" s="61"/>
      <c r="C18" s="145" t="s">
        <v>44</v>
      </c>
      <c r="D18" s="117" t="s">
        <v>87</v>
      </c>
      <c r="E18" s="107" t="s">
        <v>72</v>
      </c>
      <c r="F18" s="56" t="s">
        <v>5</v>
      </c>
      <c r="G18" s="105" t="s">
        <v>61</v>
      </c>
      <c r="H18" s="105"/>
      <c r="I18" s="105"/>
      <c r="J18" s="105"/>
      <c r="K18" s="105"/>
      <c r="L18" s="105"/>
      <c r="M18" s="24"/>
    </row>
    <row r="19" spans="1:14" ht="39" customHeight="1" x14ac:dyDescent="0.25">
      <c r="A19" s="42"/>
      <c r="B19" s="61"/>
      <c r="C19" s="145"/>
      <c r="D19" s="117"/>
      <c r="E19" s="107"/>
      <c r="F19" s="56" t="s">
        <v>7</v>
      </c>
      <c r="G19" s="105" t="s">
        <v>17</v>
      </c>
      <c r="H19" s="105"/>
      <c r="I19" s="105"/>
      <c r="J19" s="105"/>
      <c r="K19" s="105"/>
      <c r="L19" s="105"/>
      <c r="M19" s="24"/>
    </row>
    <row r="20" spans="1:14" ht="94.15" customHeight="1" x14ac:dyDescent="0.25">
      <c r="A20" s="42"/>
      <c r="B20" s="61"/>
      <c r="C20" s="145"/>
      <c r="D20" s="117"/>
      <c r="E20" s="107"/>
      <c r="F20" s="56" t="s">
        <v>43</v>
      </c>
      <c r="G20" s="5">
        <f>SUM(H20:L20)</f>
        <v>200</v>
      </c>
      <c r="H20" s="6">
        <v>200</v>
      </c>
      <c r="I20" s="6">
        <v>0</v>
      </c>
      <c r="J20" s="87">
        <v>0</v>
      </c>
      <c r="K20" s="87">
        <v>0</v>
      </c>
      <c r="L20" s="87">
        <v>0</v>
      </c>
      <c r="M20" s="24"/>
    </row>
    <row r="21" spans="1:14" ht="49.9" customHeight="1" x14ac:dyDescent="0.25">
      <c r="A21" s="39"/>
      <c r="B21" s="62"/>
      <c r="C21" s="146"/>
      <c r="D21" s="118"/>
      <c r="E21" s="108"/>
      <c r="F21" s="56" t="s">
        <v>8</v>
      </c>
      <c r="G21" s="135" t="s">
        <v>15</v>
      </c>
      <c r="H21" s="136"/>
      <c r="I21" s="136"/>
      <c r="J21" s="136"/>
      <c r="K21" s="136"/>
      <c r="L21" s="137"/>
      <c r="M21" s="25"/>
    </row>
    <row r="22" spans="1:14" ht="14.25" customHeight="1" x14ac:dyDescent="0.25">
      <c r="A22" s="27"/>
      <c r="B22" s="17"/>
      <c r="C22" s="17"/>
      <c r="D22" s="17"/>
      <c r="E22" s="18">
        <v>2</v>
      </c>
      <c r="F22" s="19"/>
      <c r="G22" s="41"/>
      <c r="H22" s="41"/>
      <c r="I22" s="41"/>
      <c r="J22" s="41"/>
      <c r="K22" s="41"/>
      <c r="L22" s="41"/>
      <c r="M22" s="26"/>
    </row>
    <row r="23" spans="1:14" s="32" customFormat="1" ht="25.5" customHeight="1" x14ac:dyDescent="0.25">
      <c r="A23" s="28"/>
      <c r="B23" s="29"/>
      <c r="C23" s="29"/>
      <c r="D23" s="29"/>
      <c r="E23" s="30"/>
      <c r="F23" s="31"/>
      <c r="G23" s="33"/>
      <c r="H23" s="33"/>
      <c r="I23" s="111" t="s">
        <v>85</v>
      </c>
      <c r="J23" s="150"/>
      <c r="K23" s="150"/>
      <c r="L23" s="150"/>
      <c r="M23" s="150"/>
    </row>
    <row r="24" spans="1:14" s="34" customFormat="1" ht="17.25" customHeight="1" x14ac:dyDescent="0.25">
      <c r="A24" s="35">
        <v>1</v>
      </c>
      <c r="B24" s="36">
        <v>2</v>
      </c>
      <c r="C24" s="36">
        <v>3</v>
      </c>
      <c r="D24" s="36">
        <v>4</v>
      </c>
      <c r="E24" s="36">
        <v>5</v>
      </c>
      <c r="F24" s="36">
        <v>6</v>
      </c>
      <c r="G24" s="36">
        <v>7</v>
      </c>
      <c r="H24" s="36">
        <v>8</v>
      </c>
      <c r="I24" s="36">
        <v>9</v>
      </c>
      <c r="J24" s="37">
        <v>10</v>
      </c>
      <c r="K24" s="37">
        <v>11</v>
      </c>
      <c r="L24" s="37">
        <v>12</v>
      </c>
      <c r="M24" s="37">
        <v>13</v>
      </c>
    </row>
    <row r="25" spans="1:14" ht="45" customHeight="1" x14ac:dyDescent="0.25">
      <c r="A25" s="42"/>
      <c r="B25" s="43"/>
      <c r="C25" s="145" t="s">
        <v>60</v>
      </c>
      <c r="D25" s="117" t="s">
        <v>32</v>
      </c>
      <c r="E25" s="107" t="s">
        <v>72</v>
      </c>
      <c r="F25" s="56" t="s">
        <v>5</v>
      </c>
      <c r="G25" s="105" t="s">
        <v>61</v>
      </c>
      <c r="H25" s="105"/>
      <c r="I25" s="105"/>
      <c r="J25" s="105"/>
      <c r="K25" s="105"/>
      <c r="L25" s="105"/>
      <c r="M25" s="45"/>
    </row>
    <row r="26" spans="1:14" ht="43.9" customHeight="1" x14ac:dyDescent="0.25">
      <c r="A26" s="42"/>
      <c r="B26" s="43"/>
      <c r="C26" s="145"/>
      <c r="D26" s="117"/>
      <c r="E26" s="107"/>
      <c r="F26" s="56" t="s">
        <v>7</v>
      </c>
      <c r="G26" s="105" t="s">
        <v>17</v>
      </c>
      <c r="H26" s="105"/>
      <c r="I26" s="105"/>
      <c r="J26" s="105"/>
      <c r="K26" s="105"/>
      <c r="L26" s="105"/>
      <c r="M26" s="45"/>
    </row>
    <row r="27" spans="1:14" ht="94.15" customHeight="1" x14ac:dyDescent="0.25">
      <c r="A27" s="42"/>
      <c r="B27" s="43"/>
      <c r="C27" s="145"/>
      <c r="D27" s="117"/>
      <c r="E27" s="107"/>
      <c r="F27" s="56" t="s">
        <v>43</v>
      </c>
      <c r="G27" s="5">
        <f>SUM(H27:L27)</f>
        <v>201400</v>
      </c>
      <c r="H27" s="49">
        <f>20000+23000</f>
        <v>43000</v>
      </c>
      <c r="I27" s="87">
        <f>-1600+40000</f>
        <v>38400</v>
      </c>
      <c r="J27" s="87">
        <v>40000</v>
      </c>
      <c r="K27" s="87">
        <v>40000</v>
      </c>
      <c r="L27" s="87">
        <v>40000</v>
      </c>
      <c r="M27" s="45"/>
      <c r="N27" s="85"/>
    </row>
    <row r="28" spans="1:14" ht="43.9" customHeight="1" x14ac:dyDescent="0.25">
      <c r="A28" s="39"/>
      <c r="B28" s="44"/>
      <c r="C28" s="146"/>
      <c r="D28" s="118"/>
      <c r="E28" s="108"/>
      <c r="F28" s="56" t="s">
        <v>8</v>
      </c>
      <c r="G28" s="135" t="s">
        <v>15</v>
      </c>
      <c r="H28" s="136"/>
      <c r="I28" s="136"/>
      <c r="J28" s="136"/>
      <c r="K28" s="136"/>
      <c r="L28" s="137"/>
      <c r="M28" s="46"/>
    </row>
    <row r="29" spans="1:14" ht="46.15" customHeight="1" x14ac:dyDescent="0.25">
      <c r="A29" s="128">
        <v>2</v>
      </c>
      <c r="B29" s="116" t="s">
        <v>45</v>
      </c>
      <c r="C29" s="123" t="s">
        <v>50</v>
      </c>
      <c r="D29" s="116" t="s">
        <v>51</v>
      </c>
      <c r="E29" s="106" t="s">
        <v>73</v>
      </c>
      <c r="F29" s="56" t="s">
        <v>5</v>
      </c>
      <c r="G29" s="105" t="s">
        <v>61</v>
      </c>
      <c r="H29" s="105"/>
      <c r="I29" s="105"/>
      <c r="J29" s="105"/>
      <c r="K29" s="105"/>
      <c r="L29" s="105"/>
      <c r="M29" s="106" t="s">
        <v>9</v>
      </c>
    </row>
    <row r="30" spans="1:14" ht="36" customHeight="1" x14ac:dyDescent="0.25">
      <c r="A30" s="119"/>
      <c r="B30" s="117"/>
      <c r="C30" s="121"/>
      <c r="D30" s="117"/>
      <c r="E30" s="107"/>
      <c r="F30" s="57" t="s">
        <v>7</v>
      </c>
      <c r="G30" s="105" t="s">
        <v>14</v>
      </c>
      <c r="H30" s="105"/>
      <c r="I30" s="105"/>
      <c r="J30" s="105"/>
      <c r="K30" s="105"/>
      <c r="L30" s="105"/>
      <c r="M30" s="107"/>
    </row>
    <row r="31" spans="1:14" ht="98.25" customHeight="1" x14ac:dyDescent="0.25">
      <c r="A31" s="119"/>
      <c r="B31" s="117"/>
      <c r="C31" s="121"/>
      <c r="D31" s="117"/>
      <c r="E31" s="107"/>
      <c r="F31" s="56" t="s">
        <v>43</v>
      </c>
      <c r="G31" s="76">
        <f>SUM(H31:L31)</f>
        <v>234200</v>
      </c>
      <c r="H31" s="78">
        <f>-37200+99200-3500-5500</f>
        <v>53000</v>
      </c>
      <c r="I31" s="78">
        <f>-40000+93250+7950</f>
        <v>61200</v>
      </c>
      <c r="J31" s="78">
        <v>40000</v>
      </c>
      <c r="K31" s="78">
        <v>40000</v>
      </c>
      <c r="L31" s="78">
        <v>40000</v>
      </c>
      <c r="M31" s="107"/>
    </row>
    <row r="32" spans="1:14" s="40" customFormat="1" ht="55.15" customHeight="1" thickBot="1" x14ac:dyDescent="0.3">
      <c r="A32" s="119"/>
      <c r="B32" s="117"/>
      <c r="C32" s="122"/>
      <c r="D32" s="118"/>
      <c r="E32" s="108"/>
      <c r="F32" s="57" t="s">
        <v>8</v>
      </c>
      <c r="G32" s="105" t="s">
        <v>15</v>
      </c>
      <c r="H32" s="105"/>
      <c r="I32" s="105"/>
      <c r="J32" s="105"/>
      <c r="K32" s="105"/>
      <c r="L32" s="105"/>
      <c r="M32" s="107"/>
    </row>
    <row r="33" spans="1:13" ht="14.25" hidden="1" customHeight="1" x14ac:dyDescent="0.25">
      <c r="A33" s="119"/>
      <c r="B33" s="117"/>
      <c r="C33" s="17"/>
      <c r="D33" s="17"/>
      <c r="E33" s="51"/>
      <c r="F33" s="19"/>
      <c r="G33" s="75"/>
      <c r="H33" s="75"/>
      <c r="I33" s="75"/>
      <c r="J33" s="75"/>
      <c r="K33" s="73"/>
      <c r="L33" s="73"/>
      <c r="M33" s="107"/>
    </row>
    <row r="34" spans="1:13" ht="14.25" hidden="1" customHeight="1" x14ac:dyDescent="0.25">
      <c r="A34" s="119"/>
      <c r="B34" s="117"/>
      <c r="C34" s="17"/>
      <c r="D34" s="17"/>
      <c r="E34" s="51"/>
      <c r="F34" s="19"/>
      <c r="G34" s="52"/>
      <c r="H34" s="52"/>
      <c r="I34" s="52"/>
      <c r="J34" s="52"/>
      <c r="K34" s="73"/>
      <c r="L34" s="73"/>
      <c r="M34" s="107"/>
    </row>
    <row r="35" spans="1:13" ht="51" customHeight="1" x14ac:dyDescent="0.25">
      <c r="A35" s="119"/>
      <c r="B35" s="117"/>
      <c r="C35" s="145" t="s">
        <v>78</v>
      </c>
      <c r="D35" s="159" t="s">
        <v>21</v>
      </c>
      <c r="E35" s="107" t="s">
        <v>72</v>
      </c>
      <c r="F35" s="58" t="s">
        <v>5</v>
      </c>
      <c r="G35" s="105" t="s">
        <v>61</v>
      </c>
      <c r="H35" s="105"/>
      <c r="I35" s="105"/>
      <c r="J35" s="105"/>
      <c r="K35" s="105"/>
      <c r="L35" s="105"/>
      <c r="M35" s="107"/>
    </row>
    <row r="36" spans="1:13" ht="42.75" customHeight="1" x14ac:dyDescent="0.25">
      <c r="A36" s="119"/>
      <c r="B36" s="117"/>
      <c r="C36" s="145"/>
      <c r="D36" s="159"/>
      <c r="E36" s="107"/>
      <c r="F36" s="57" t="s">
        <v>7</v>
      </c>
      <c r="G36" s="105" t="s">
        <v>17</v>
      </c>
      <c r="H36" s="105"/>
      <c r="I36" s="105"/>
      <c r="J36" s="105"/>
      <c r="K36" s="105"/>
      <c r="L36" s="105"/>
      <c r="M36" s="107"/>
    </row>
    <row r="37" spans="1:13" ht="100.5" customHeight="1" x14ac:dyDescent="0.25">
      <c r="A37" s="119"/>
      <c r="B37" s="117"/>
      <c r="C37" s="145"/>
      <c r="D37" s="159"/>
      <c r="E37" s="107"/>
      <c r="F37" s="56" t="s">
        <v>43</v>
      </c>
      <c r="G37" s="74" t="s">
        <v>10</v>
      </c>
      <c r="H37" s="74" t="s">
        <v>10</v>
      </c>
      <c r="I37" s="74" t="s">
        <v>10</v>
      </c>
      <c r="J37" s="74" t="s">
        <v>10</v>
      </c>
      <c r="K37" s="74" t="s">
        <v>10</v>
      </c>
      <c r="L37" s="74" t="s">
        <v>10</v>
      </c>
      <c r="M37" s="107"/>
    </row>
    <row r="38" spans="1:13" ht="42" customHeight="1" x14ac:dyDescent="0.25">
      <c r="A38" s="119"/>
      <c r="B38" s="117"/>
      <c r="C38" s="146"/>
      <c r="D38" s="160"/>
      <c r="E38" s="108"/>
      <c r="F38" s="57" t="s">
        <v>8</v>
      </c>
      <c r="G38" s="105" t="s">
        <v>15</v>
      </c>
      <c r="H38" s="105"/>
      <c r="I38" s="105"/>
      <c r="J38" s="105"/>
      <c r="K38" s="105"/>
      <c r="L38" s="105"/>
      <c r="M38" s="107"/>
    </row>
    <row r="39" spans="1:13" ht="51.75" customHeight="1" x14ac:dyDescent="0.25">
      <c r="A39" s="119"/>
      <c r="B39" s="117"/>
      <c r="C39" s="165" t="s">
        <v>33</v>
      </c>
      <c r="D39" s="116" t="s">
        <v>88</v>
      </c>
      <c r="E39" s="106" t="s">
        <v>72</v>
      </c>
      <c r="F39" s="58" t="s">
        <v>5</v>
      </c>
      <c r="G39" s="105" t="s">
        <v>61</v>
      </c>
      <c r="H39" s="105"/>
      <c r="I39" s="105"/>
      <c r="J39" s="105"/>
      <c r="K39" s="105"/>
      <c r="L39" s="105"/>
      <c r="M39" s="107"/>
    </row>
    <row r="40" spans="1:13" ht="84.6" customHeight="1" x14ac:dyDescent="0.25">
      <c r="A40" s="119"/>
      <c r="B40" s="117"/>
      <c r="C40" s="159"/>
      <c r="D40" s="117"/>
      <c r="E40" s="107"/>
      <c r="F40" s="57" t="s">
        <v>7</v>
      </c>
      <c r="G40" s="105" t="s">
        <v>17</v>
      </c>
      <c r="H40" s="105"/>
      <c r="I40" s="105"/>
      <c r="J40" s="105"/>
      <c r="K40" s="105"/>
      <c r="L40" s="105"/>
      <c r="M40" s="107"/>
    </row>
    <row r="41" spans="1:13" ht="100.5" customHeight="1" x14ac:dyDescent="0.25">
      <c r="A41" s="167"/>
      <c r="B41" s="168"/>
      <c r="C41" s="160"/>
      <c r="D41" s="118"/>
      <c r="E41" s="108"/>
      <c r="F41" s="56" t="s">
        <v>43</v>
      </c>
      <c r="G41" s="5">
        <f>SUM(H41:L41)</f>
        <v>1400</v>
      </c>
      <c r="H41" s="65">
        <v>1400</v>
      </c>
      <c r="I41" s="65">
        <v>0</v>
      </c>
      <c r="J41" s="86">
        <v>0</v>
      </c>
      <c r="K41" s="86">
        <v>0</v>
      </c>
      <c r="L41" s="86">
        <v>0</v>
      </c>
      <c r="M41" s="108"/>
    </row>
    <row r="42" spans="1:13" ht="15.6" customHeight="1" x14ac:dyDescent="0.25">
      <c r="A42" s="15"/>
      <c r="B42" s="16"/>
      <c r="C42" s="17"/>
      <c r="D42" s="17"/>
      <c r="E42" s="51">
        <v>3</v>
      </c>
      <c r="F42" s="19"/>
      <c r="G42" s="20"/>
      <c r="H42" s="20"/>
      <c r="I42" s="20"/>
      <c r="J42" s="20"/>
      <c r="K42" s="20"/>
      <c r="L42" s="20"/>
      <c r="M42" s="64"/>
    </row>
    <row r="43" spans="1:13" ht="24" customHeight="1" x14ac:dyDescent="0.25">
      <c r="A43" s="15"/>
      <c r="B43" s="16"/>
      <c r="C43" s="17"/>
      <c r="D43" s="17"/>
      <c r="E43" s="51"/>
      <c r="F43" s="19"/>
      <c r="G43" s="20"/>
      <c r="H43" s="20"/>
      <c r="I43" s="126" t="s">
        <v>85</v>
      </c>
      <c r="J43" s="127"/>
      <c r="K43" s="127"/>
      <c r="L43" s="127"/>
      <c r="M43" s="127"/>
    </row>
    <row r="44" spans="1:13" ht="15.75" customHeight="1" x14ac:dyDescent="0.25">
      <c r="A44" s="22">
        <v>1</v>
      </c>
      <c r="B44" s="22">
        <v>2</v>
      </c>
      <c r="C44" s="22">
        <v>3</v>
      </c>
      <c r="D44" s="22">
        <v>4</v>
      </c>
      <c r="E44" s="22">
        <v>5</v>
      </c>
      <c r="F44" s="22">
        <v>6</v>
      </c>
      <c r="G44" s="22">
        <v>7</v>
      </c>
      <c r="H44" s="22">
        <v>8</v>
      </c>
      <c r="I44" s="22">
        <v>9</v>
      </c>
      <c r="J44" s="22">
        <v>10</v>
      </c>
      <c r="K44" s="22">
        <v>11</v>
      </c>
      <c r="L44" s="22">
        <v>12</v>
      </c>
      <c r="M44" s="22">
        <v>13</v>
      </c>
    </row>
    <row r="45" spans="1:13" s="59" customFormat="1" ht="37.9" customHeight="1" x14ac:dyDescent="0.25">
      <c r="A45" s="119"/>
      <c r="B45" s="107"/>
      <c r="C45" s="96"/>
      <c r="D45" s="96"/>
      <c r="E45" s="89"/>
      <c r="F45" s="60" t="s">
        <v>8</v>
      </c>
      <c r="G45" s="164" t="s">
        <v>15</v>
      </c>
      <c r="H45" s="164"/>
      <c r="I45" s="164"/>
      <c r="J45" s="164"/>
      <c r="K45" s="164"/>
      <c r="L45" s="164"/>
      <c r="M45" s="106"/>
    </row>
    <row r="46" spans="1:13" ht="39" customHeight="1" x14ac:dyDescent="0.25">
      <c r="A46" s="119"/>
      <c r="B46" s="107"/>
      <c r="C46" s="165" t="s">
        <v>34</v>
      </c>
      <c r="D46" s="165" t="s">
        <v>21</v>
      </c>
      <c r="E46" s="106" t="s">
        <v>72</v>
      </c>
      <c r="F46" s="58" t="s">
        <v>5</v>
      </c>
      <c r="G46" s="105" t="s">
        <v>61</v>
      </c>
      <c r="H46" s="105"/>
      <c r="I46" s="105"/>
      <c r="J46" s="105"/>
      <c r="K46" s="105"/>
      <c r="L46" s="105"/>
      <c r="M46" s="107"/>
    </row>
    <row r="47" spans="1:13" ht="39.6" customHeight="1" x14ac:dyDescent="0.25">
      <c r="A47" s="119"/>
      <c r="B47" s="107"/>
      <c r="C47" s="159"/>
      <c r="D47" s="159"/>
      <c r="E47" s="107"/>
      <c r="F47" s="57" t="s">
        <v>7</v>
      </c>
      <c r="G47" s="105" t="s">
        <v>17</v>
      </c>
      <c r="H47" s="105"/>
      <c r="I47" s="105"/>
      <c r="J47" s="105"/>
      <c r="K47" s="105"/>
      <c r="L47" s="105"/>
      <c r="M47" s="107"/>
    </row>
    <row r="48" spans="1:13" ht="94.15" customHeight="1" x14ac:dyDescent="0.25">
      <c r="A48" s="119"/>
      <c r="B48" s="107"/>
      <c r="C48" s="159"/>
      <c r="D48" s="159"/>
      <c r="E48" s="107"/>
      <c r="F48" s="56" t="s">
        <v>43</v>
      </c>
      <c r="G48" s="5">
        <f>SUM(H48:L48)</f>
        <v>63000</v>
      </c>
      <c r="H48" s="52">
        <v>15000</v>
      </c>
      <c r="I48" s="63">
        <v>15000</v>
      </c>
      <c r="J48" s="86">
        <v>11000</v>
      </c>
      <c r="K48" s="86">
        <v>11000</v>
      </c>
      <c r="L48" s="86">
        <v>11000</v>
      </c>
      <c r="M48" s="107"/>
    </row>
    <row r="49" spans="1:13" ht="37.15" customHeight="1" x14ac:dyDescent="0.25">
      <c r="A49" s="119"/>
      <c r="B49" s="107"/>
      <c r="C49" s="160"/>
      <c r="D49" s="160"/>
      <c r="E49" s="108"/>
      <c r="F49" s="57" t="s">
        <v>8</v>
      </c>
      <c r="G49" s="164" t="s">
        <v>15</v>
      </c>
      <c r="H49" s="164"/>
      <c r="I49" s="164"/>
      <c r="J49" s="164"/>
      <c r="K49" s="164"/>
      <c r="L49" s="164"/>
      <c r="M49" s="107"/>
    </row>
    <row r="50" spans="1:13" ht="275.25" customHeight="1" x14ac:dyDescent="0.25">
      <c r="A50" s="119"/>
      <c r="B50" s="107"/>
      <c r="C50" s="113" t="s">
        <v>89</v>
      </c>
      <c r="D50" s="116" t="s">
        <v>21</v>
      </c>
      <c r="E50" s="106" t="s">
        <v>91</v>
      </c>
      <c r="F50" s="58" t="s">
        <v>5</v>
      </c>
      <c r="G50" s="105" t="s">
        <v>61</v>
      </c>
      <c r="H50" s="105"/>
      <c r="I50" s="105"/>
      <c r="J50" s="105"/>
      <c r="K50" s="105"/>
      <c r="L50" s="105"/>
      <c r="M50" s="107"/>
    </row>
    <row r="51" spans="1:13" ht="189.75" customHeight="1" x14ac:dyDescent="0.25">
      <c r="A51" s="119"/>
      <c r="B51" s="107"/>
      <c r="C51" s="114"/>
      <c r="D51" s="117"/>
      <c r="E51" s="107"/>
      <c r="F51" s="57" t="s">
        <v>7</v>
      </c>
      <c r="G51" s="105" t="s">
        <v>17</v>
      </c>
      <c r="H51" s="105"/>
      <c r="I51" s="105"/>
      <c r="J51" s="105"/>
      <c r="K51" s="105"/>
      <c r="L51" s="105"/>
      <c r="M51" s="107"/>
    </row>
    <row r="52" spans="1:13" ht="222" customHeight="1" x14ac:dyDescent="0.25">
      <c r="A52" s="120"/>
      <c r="B52" s="108"/>
      <c r="C52" s="115"/>
      <c r="D52" s="118"/>
      <c r="E52" s="108"/>
      <c r="F52" s="56" t="s">
        <v>43</v>
      </c>
      <c r="G52" s="5">
        <f>SUM(H52:L52)</f>
        <v>1202000</v>
      </c>
      <c r="H52" s="52">
        <f>180000+130000</f>
        <v>310000</v>
      </c>
      <c r="I52" s="52">
        <f>-8000+300000</f>
        <v>292000</v>
      </c>
      <c r="J52" s="86">
        <v>200000</v>
      </c>
      <c r="K52" s="86">
        <v>200000</v>
      </c>
      <c r="L52" s="86">
        <v>200000</v>
      </c>
      <c r="M52" s="108"/>
    </row>
    <row r="53" spans="1:13" ht="17.25" customHeight="1" x14ac:dyDescent="0.25">
      <c r="A53" s="84"/>
      <c r="B53" s="84"/>
      <c r="C53" s="84"/>
      <c r="D53" s="84"/>
      <c r="E53" s="51">
        <v>4</v>
      </c>
      <c r="F53" s="84"/>
      <c r="G53" s="84"/>
      <c r="H53" s="84"/>
      <c r="I53" s="84"/>
      <c r="J53" s="84"/>
      <c r="K53" s="84"/>
      <c r="L53" s="84"/>
      <c r="M53" s="84"/>
    </row>
    <row r="54" spans="1:13" ht="26.25" customHeight="1" x14ac:dyDescent="0.25">
      <c r="A54" s="15"/>
      <c r="B54" s="16"/>
      <c r="C54" s="17"/>
      <c r="D54" s="17"/>
      <c r="E54" s="51"/>
      <c r="F54" s="19"/>
      <c r="G54" s="20"/>
      <c r="H54" s="20"/>
      <c r="I54" s="111" t="s">
        <v>85</v>
      </c>
      <c r="J54" s="111"/>
      <c r="K54" s="111"/>
      <c r="L54" s="111"/>
      <c r="M54" s="111"/>
    </row>
    <row r="55" spans="1:13" ht="21.75" customHeight="1" x14ac:dyDescent="0.25">
      <c r="A55" s="22">
        <v>1</v>
      </c>
      <c r="B55" s="22">
        <v>2</v>
      </c>
      <c r="C55" s="22">
        <v>3</v>
      </c>
      <c r="D55" s="22">
        <v>4</v>
      </c>
      <c r="E55" s="22">
        <v>5</v>
      </c>
      <c r="F55" s="22">
        <v>6</v>
      </c>
      <c r="G55" s="22">
        <v>7</v>
      </c>
      <c r="H55" s="22">
        <v>8</v>
      </c>
      <c r="I55" s="22">
        <v>9</v>
      </c>
      <c r="J55" s="22">
        <v>10</v>
      </c>
      <c r="K55" s="22">
        <v>11</v>
      </c>
      <c r="L55" s="22">
        <v>12</v>
      </c>
      <c r="M55" s="22">
        <v>13</v>
      </c>
    </row>
    <row r="56" spans="1:13" ht="168" customHeight="1" x14ac:dyDescent="0.25">
      <c r="A56" s="82"/>
      <c r="B56" s="79"/>
      <c r="C56" s="81" t="s">
        <v>80</v>
      </c>
      <c r="D56" s="80"/>
      <c r="E56" s="103" t="s">
        <v>90</v>
      </c>
      <c r="F56" s="57" t="s">
        <v>8</v>
      </c>
      <c r="G56" s="164" t="s">
        <v>15</v>
      </c>
      <c r="H56" s="164"/>
      <c r="I56" s="164"/>
      <c r="J56" s="164"/>
      <c r="K56" s="164"/>
      <c r="L56" s="164"/>
      <c r="M56" s="79"/>
    </row>
    <row r="57" spans="1:13" ht="56.25" customHeight="1" x14ac:dyDescent="0.25">
      <c r="A57" s="82"/>
      <c r="B57" s="79"/>
      <c r="C57" s="165" t="s">
        <v>35</v>
      </c>
      <c r="D57" s="165" t="s">
        <v>25</v>
      </c>
      <c r="E57" s="106" t="s">
        <v>73</v>
      </c>
      <c r="F57" s="56" t="s">
        <v>5</v>
      </c>
      <c r="G57" s="135" t="s">
        <v>61</v>
      </c>
      <c r="H57" s="136"/>
      <c r="I57" s="136"/>
      <c r="J57" s="136"/>
      <c r="K57" s="136"/>
      <c r="L57" s="137"/>
      <c r="M57" s="79"/>
    </row>
    <row r="58" spans="1:13" ht="60.75" customHeight="1" x14ac:dyDescent="0.25">
      <c r="A58" s="82"/>
      <c r="B58" s="79"/>
      <c r="C58" s="159"/>
      <c r="D58" s="159"/>
      <c r="E58" s="107"/>
      <c r="F58" s="56" t="s">
        <v>7</v>
      </c>
      <c r="G58" s="135" t="s">
        <v>14</v>
      </c>
      <c r="H58" s="136"/>
      <c r="I58" s="136"/>
      <c r="J58" s="136"/>
      <c r="K58" s="136"/>
      <c r="L58" s="137"/>
      <c r="M58" s="79"/>
    </row>
    <row r="59" spans="1:13" ht="100.15" customHeight="1" x14ac:dyDescent="0.25">
      <c r="A59" s="82"/>
      <c r="B59" s="79"/>
      <c r="C59" s="159"/>
      <c r="D59" s="159"/>
      <c r="E59" s="107"/>
      <c r="F59" s="56" t="s">
        <v>43</v>
      </c>
      <c r="G59" s="5" t="s">
        <v>26</v>
      </c>
      <c r="H59" s="48" t="s">
        <v>26</v>
      </c>
      <c r="I59" s="48" t="s">
        <v>26</v>
      </c>
      <c r="J59" s="47" t="s">
        <v>26</v>
      </c>
      <c r="K59" s="71" t="s">
        <v>26</v>
      </c>
      <c r="L59" s="71" t="s">
        <v>26</v>
      </c>
      <c r="M59" s="79"/>
    </row>
    <row r="60" spans="1:13" ht="48.75" customHeight="1" x14ac:dyDescent="0.25">
      <c r="A60" s="83"/>
      <c r="B60" s="80"/>
      <c r="C60" s="160"/>
      <c r="D60" s="160"/>
      <c r="E60" s="108"/>
      <c r="F60" s="56" t="s">
        <v>8</v>
      </c>
      <c r="G60" s="164" t="s">
        <v>15</v>
      </c>
      <c r="H60" s="164"/>
      <c r="I60" s="164"/>
      <c r="J60" s="164"/>
      <c r="K60" s="164"/>
      <c r="L60" s="164"/>
      <c r="M60" s="80"/>
    </row>
    <row r="61" spans="1:13" ht="55.9" customHeight="1" x14ac:dyDescent="0.25">
      <c r="A61" s="128">
        <v>3</v>
      </c>
      <c r="B61" s="116" t="s">
        <v>79</v>
      </c>
      <c r="C61" s="116" t="s">
        <v>52</v>
      </c>
      <c r="D61" s="116" t="s">
        <v>32</v>
      </c>
      <c r="E61" s="106" t="s">
        <v>73</v>
      </c>
      <c r="F61" s="56" t="s">
        <v>5</v>
      </c>
      <c r="G61" s="135" t="s">
        <v>61</v>
      </c>
      <c r="H61" s="136"/>
      <c r="I61" s="136"/>
      <c r="J61" s="136"/>
      <c r="K61" s="136"/>
      <c r="L61" s="137"/>
      <c r="M61" s="106" t="s">
        <v>11</v>
      </c>
    </row>
    <row r="62" spans="1:13" ht="50.25" customHeight="1" x14ac:dyDescent="0.25">
      <c r="A62" s="119"/>
      <c r="B62" s="117"/>
      <c r="C62" s="117"/>
      <c r="D62" s="117"/>
      <c r="E62" s="107"/>
      <c r="F62" s="56" t="s">
        <v>7</v>
      </c>
      <c r="G62" s="135" t="s">
        <v>14</v>
      </c>
      <c r="H62" s="136"/>
      <c r="I62" s="136"/>
      <c r="J62" s="136"/>
      <c r="K62" s="136"/>
      <c r="L62" s="137"/>
      <c r="M62" s="107"/>
    </row>
    <row r="63" spans="1:13" ht="98.45" customHeight="1" x14ac:dyDescent="0.25">
      <c r="A63" s="119"/>
      <c r="B63" s="117"/>
      <c r="C63" s="117"/>
      <c r="D63" s="117"/>
      <c r="E63" s="107"/>
      <c r="F63" s="56" t="s">
        <v>43</v>
      </c>
      <c r="G63" s="5">
        <f>SUM(H63:L63)</f>
        <v>14800</v>
      </c>
      <c r="H63" s="50">
        <v>3800</v>
      </c>
      <c r="I63" s="50">
        <v>3500</v>
      </c>
      <c r="J63" s="86">
        <v>2500</v>
      </c>
      <c r="K63" s="86">
        <v>2500</v>
      </c>
      <c r="L63" s="86">
        <v>2500</v>
      </c>
      <c r="M63" s="107"/>
    </row>
    <row r="64" spans="1:13" ht="48" customHeight="1" x14ac:dyDescent="0.25">
      <c r="A64" s="119"/>
      <c r="B64" s="117"/>
      <c r="C64" s="118"/>
      <c r="D64" s="118"/>
      <c r="E64" s="108"/>
      <c r="F64" s="56" t="s">
        <v>8</v>
      </c>
      <c r="G64" s="164" t="s">
        <v>15</v>
      </c>
      <c r="H64" s="164"/>
      <c r="I64" s="164"/>
      <c r="J64" s="164"/>
      <c r="K64" s="164"/>
      <c r="L64" s="164"/>
      <c r="M64" s="107"/>
    </row>
    <row r="65" spans="1:13" ht="42.75" customHeight="1" x14ac:dyDescent="0.25">
      <c r="A65" s="119"/>
      <c r="B65" s="117"/>
      <c r="C65" s="129" t="s">
        <v>18</v>
      </c>
      <c r="D65" s="116" t="s">
        <v>42</v>
      </c>
      <c r="E65" s="104" t="s">
        <v>73</v>
      </c>
      <c r="F65" s="56" t="s">
        <v>5</v>
      </c>
      <c r="G65" s="135" t="s">
        <v>61</v>
      </c>
      <c r="H65" s="136"/>
      <c r="I65" s="136"/>
      <c r="J65" s="136"/>
      <c r="K65" s="136"/>
      <c r="L65" s="137"/>
      <c r="M65" s="107"/>
    </row>
    <row r="66" spans="1:13" ht="42.75" customHeight="1" x14ac:dyDescent="0.25">
      <c r="A66" s="119"/>
      <c r="B66" s="117"/>
      <c r="C66" s="129"/>
      <c r="D66" s="117"/>
      <c r="E66" s="104"/>
      <c r="F66" s="56" t="s">
        <v>7</v>
      </c>
      <c r="G66" s="135" t="s">
        <v>14</v>
      </c>
      <c r="H66" s="136"/>
      <c r="I66" s="136"/>
      <c r="J66" s="136"/>
      <c r="K66" s="136"/>
      <c r="L66" s="137"/>
      <c r="M66" s="107"/>
    </row>
    <row r="67" spans="1:13" ht="98.45" customHeight="1" x14ac:dyDescent="0.25">
      <c r="A67" s="119"/>
      <c r="B67" s="117"/>
      <c r="C67" s="129"/>
      <c r="D67" s="117"/>
      <c r="E67" s="104"/>
      <c r="F67" s="56" t="s">
        <v>43</v>
      </c>
      <c r="G67" s="5">
        <f>SUM(H67:L67)</f>
        <v>38500</v>
      </c>
      <c r="H67" s="65">
        <v>6500</v>
      </c>
      <c r="I67" s="86">
        <v>8000</v>
      </c>
      <c r="J67" s="86">
        <v>8000</v>
      </c>
      <c r="K67" s="86">
        <v>8000</v>
      </c>
      <c r="L67" s="86">
        <v>8000</v>
      </c>
      <c r="M67" s="107"/>
    </row>
    <row r="68" spans="1:13" ht="50.25" customHeight="1" x14ac:dyDescent="0.25">
      <c r="A68" s="119"/>
      <c r="B68" s="118"/>
      <c r="C68" s="129"/>
      <c r="D68" s="118"/>
      <c r="E68" s="104"/>
      <c r="F68" s="56" t="s">
        <v>8</v>
      </c>
      <c r="G68" s="164" t="s">
        <v>15</v>
      </c>
      <c r="H68" s="164"/>
      <c r="I68" s="164"/>
      <c r="J68" s="164"/>
      <c r="K68" s="164"/>
      <c r="L68" s="164"/>
      <c r="M68" s="108"/>
    </row>
    <row r="69" spans="1:13" ht="17.25" customHeight="1" x14ac:dyDescent="0.25">
      <c r="A69" s="84"/>
      <c r="B69" s="84"/>
      <c r="C69" s="84"/>
      <c r="D69" s="84"/>
      <c r="E69" s="51">
        <v>5</v>
      </c>
      <c r="F69" s="84"/>
      <c r="G69" s="84"/>
      <c r="H69" s="84"/>
      <c r="I69" s="84"/>
      <c r="J69" s="84"/>
      <c r="K69" s="84"/>
      <c r="L69" s="84"/>
      <c r="M69" s="84"/>
    </row>
    <row r="70" spans="1:13" ht="21.75" customHeight="1" x14ac:dyDescent="0.25">
      <c r="A70" s="15"/>
      <c r="B70" s="16"/>
      <c r="C70" s="17"/>
      <c r="D70" s="17"/>
      <c r="E70" s="51"/>
      <c r="F70" s="19"/>
      <c r="G70" s="20"/>
      <c r="H70" s="20"/>
      <c r="I70" s="111" t="s">
        <v>85</v>
      </c>
      <c r="J70" s="111"/>
      <c r="K70" s="111"/>
      <c r="L70" s="111"/>
      <c r="M70" s="111"/>
    </row>
    <row r="71" spans="1:13" ht="24.75" customHeight="1" x14ac:dyDescent="0.25">
      <c r="A71" s="22">
        <v>1</v>
      </c>
      <c r="B71" s="22">
        <v>2</v>
      </c>
      <c r="C71" s="22">
        <v>3</v>
      </c>
      <c r="D71" s="22">
        <v>4</v>
      </c>
      <c r="E71" s="22">
        <v>5</v>
      </c>
      <c r="F71" s="22">
        <v>6</v>
      </c>
      <c r="G71" s="22">
        <v>7</v>
      </c>
      <c r="H71" s="22">
        <v>8</v>
      </c>
      <c r="I71" s="22">
        <v>9</v>
      </c>
      <c r="J71" s="22">
        <v>10</v>
      </c>
      <c r="K71" s="22">
        <v>11</v>
      </c>
      <c r="L71" s="22">
        <v>12</v>
      </c>
      <c r="M71" s="22">
        <v>13</v>
      </c>
    </row>
    <row r="72" spans="1:13" ht="40.5" customHeight="1" x14ac:dyDescent="0.25">
      <c r="A72" s="128">
        <v>4</v>
      </c>
      <c r="B72" s="116" t="s">
        <v>19</v>
      </c>
      <c r="C72" s="129" t="s">
        <v>58</v>
      </c>
      <c r="D72" s="116" t="s">
        <v>42</v>
      </c>
      <c r="E72" s="104" t="s">
        <v>73</v>
      </c>
      <c r="F72" s="56" t="s">
        <v>5</v>
      </c>
      <c r="G72" s="105" t="s">
        <v>61</v>
      </c>
      <c r="H72" s="105"/>
      <c r="I72" s="105"/>
      <c r="J72" s="105"/>
      <c r="K72" s="105"/>
      <c r="L72" s="105"/>
      <c r="M72" s="106" t="s">
        <v>37</v>
      </c>
    </row>
    <row r="73" spans="1:13" ht="37.5" customHeight="1" x14ac:dyDescent="0.25">
      <c r="A73" s="119"/>
      <c r="B73" s="117"/>
      <c r="C73" s="129"/>
      <c r="D73" s="117"/>
      <c r="E73" s="104"/>
      <c r="F73" s="56" t="s">
        <v>7</v>
      </c>
      <c r="G73" s="105" t="s">
        <v>46</v>
      </c>
      <c r="H73" s="105"/>
      <c r="I73" s="105"/>
      <c r="J73" s="105"/>
      <c r="K73" s="105"/>
      <c r="L73" s="105"/>
      <c r="M73" s="107"/>
    </row>
    <row r="74" spans="1:13" ht="95.45" customHeight="1" x14ac:dyDescent="0.25">
      <c r="A74" s="119"/>
      <c r="B74" s="117"/>
      <c r="C74" s="129"/>
      <c r="D74" s="117"/>
      <c r="E74" s="104"/>
      <c r="F74" s="56" t="s">
        <v>43</v>
      </c>
      <c r="G74" s="76">
        <f>SUM(H74:L74)</f>
        <v>285000</v>
      </c>
      <c r="H74" s="75">
        <v>50000</v>
      </c>
      <c r="I74" s="78">
        <v>55000</v>
      </c>
      <c r="J74" s="78">
        <v>60000</v>
      </c>
      <c r="K74" s="78">
        <v>60000</v>
      </c>
      <c r="L74" s="78">
        <v>60000</v>
      </c>
      <c r="M74" s="107"/>
    </row>
    <row r="75" spans="1:13" ht="46.9" customHeight="1" x14ac:dyDescent="0.25">
      <c r="A75" s="119"/>
      <c r="B75" s="117"/>
      <c r="C75" s="129"/>
      <c r="D75" s="117"/>
      <c r="E75" s="104"/>
      <c r="F75" s="56" t="s">
        <v>8</v>
      </c>
      <c r="G75" s="105" t="s">
        <v>36</v>
      </c>
      <c r="H75" s="105"/>
      <c r="I75" s="105"/>
      <c r="J75" s="105"/>
      <c r="K75" s="105"/>
      <c r="L75" s="105"/>
      <c r="M75" s="107"/>
    </row>
    <row r="76" spans="1:13" ht="40.15" customHeight="1" x14ac:dyDescent="0.25">
      <c r="A76" s="119"/>
      <c r="B76" s="117"/>
      <c r="C76" s="116" t="s">
        <v>38</v>
      </c>
      <c r="D76" s="116" t="s">
        <v>12</v>
      </c>
      <c r="E76" s="106" t="s">
        <v>73</v>
      </c>
      <c r="F76" s="56" t="s">
        <v>5</v>
      </c>
      <c r="G76" s="105" t="s">
        <v>61</v>
      </c>
      <c r="H76" s="105"/>
      <c r="I76" s="105"/>
      <c r="J76" s="105"/>
      <c r="K76" s="105"/>
      <c r="L76" s="105"/>
      <c r="M76" s="107"/>
    </row>
    <row r="77" spans="1:13" ht="40.15" customHeight="1" x14ac:dyDescent="0.25">
      <c r="A77" s="119"/>
      <c r="B77" s="117"/>
      <c r="C77" s="117"/>
      <c r="D77" s="117"/>
      <c r="E77" s="107"/>
      <c r="F77" s="56" t="s">
        <v>7</v>
      </c>
      <c r="G77" s="105" t="s">
        <v>14</v>
      </c>
      <c r="H77" s="105"/>
      <c r="I77" s="105"/>
      <c r="J77" s="105"/>
      <c r="K77" s="105"/>
      <c r="L77" s="105"/>
      <c r="M77" s="107"/>
    </row>
    <row r="78" spans="1:13" ht="93" customHeight="1" x14ac:dyDescent="0.25">
      <c r="A78" s="119"/>
      <c r="B78" s="117"/>
      <c r="C78" s="117"/>
      <c r="D78" s="117"/>
      <c r="E78" s="107"/>
      <c r="F78" s="56" t="s">
        <v>43</v>
      </c>
      <c r="G78" s="65"/>
      <c r="H78" s="65"/>
      <c r="I78" s="65"/>
      <c r="J78" s="65"/>
      <c r="K78" s="65"/>
      <c r="L78" s="65"/>
      <c r="M78" s="107"/>
    </row>
    <row r="79" spans="1:13" ht="45.6" customHeight="1" x14ac:dyDescent="0.25">
      <c r="A79" s="119"/>
      <c r="B79" s="117"/>
      <c r="C79" s="117"/>
      <c r="D79" s="117"/>
      <c r="E79" s="107"/>
      <c r="F79" s="56" t="s">
        <v>8</v>
      </c>
      <c r="G79" s="105" t="s">
        <v>36</v>
      </c>
      <c r="H79" s="105"/>
      <c r="I79" s="105"/>
      <c r="J79" s="105"/>
      <c r="K79" s="105"/>
      <c r="L79" s="105"/>
      <c r="M79" s="107"/>
    </row>
    <row r="80" spans="1:13" ht="40.9" customHeight="1" x14ac:dyDescent="0.25">
      <c r="A80" s="119"/>
      <c r="B80" s="117"/>
      <c r="C80" s="117"/>
      <c r="D80" s="117"/>
      <c r="E80" s="107"/>
      <c r="F80" s="56" t="s">
        <v>22</v>
      </c>
      <c r="G80" s="105" t="s">
        <v>23</v>
      </c>
      <c r="H80" s="105"/>
      <c r="I80" s="105"/>
      <c r="J80" s="105"/>
      <c r="K80" s="105"/>
      <c r="L80" s="105"/>
      <c r="M80" s="107"/>
    </row>
    <row r="81" spans="1:13" ht="49.15" customHeight="1" x14ac:dyDescent="0.25">
      <c r="A81" s="119"/>
      <c r="B81" s="117"/>
      <c r="C81" s="118"/>
      <c r="D81" s="118"/>
      <c r="E81" s="108"/>
      <c r="F81" s="56" t="s">
        <v>8</v>
      </c>
      <c r="G81" s="105" t="s">
        <v>36</v>
      </c>
      <c r="H81" s="105"/>
      <c r="I81" s="105"/>
      <c r="J81" s="105"/>
      <c r="K81" s="105"/>
      <c r="L81" s="105"/>
      <c r="M81" s="107"/>
    </row>
    <row r="82" spans="1:13" ht="36.6" customHeight="1" x14ac:dyDescent="0.25">
      <c r="A82" s="119"/>
      <c r="B82" s="117"/>
      <c r="C82" s="129" t="s">
        <v>24</v>
      </c>
      <c r="D82" s="129" t="s">
        <v>25</v>
      </c>
      <c r="E82" s="104" t="s">
        <v>73</v>
      </c>
      <c r="F82" s="56" t="s">
        <v>5</v>
      </c>
      <c r="G82" s="105" t="s">
        <v>61</v>
      </c>
      <c r="H82" s="105"/>
      <c r="I82" s="105"/>
      <c r="J82" s="105"/>
      <c r="K82" s="105"/>
      <c r="L82" s="105"/>
      <c r="M82" s="107"/>
    </row>
    <row r="83" spans="1:13" ht="36.6" customHeight="1" x14ac:dyDescent="0.25">
      <c r="A83" s="119"/>
      <c r="B83" s="117"/>
      <c r="C83" s="129"/>
      <c r="D83" s="129"/>
      <c r="E83" s="104"/>
      <c r="F83" s="56" t="s">
        <v>7</v>
      </c>
      <c r="G83" s="105" t="s">
        <v>14</v>
      </c>
      <c r="H83" s="105"/>
      <c r="I83" s="105"/>
      <c r="J83" s="105"/>
      <c r="K83" s="105"/>
      <c r="L83" s="105"/>
      <c r="M83" s="107"/>
    </row>
    <row r="84" spans="1:13" ht="93.6" customHeight="1" x14ac:dyDescent="0.25">
      <c r="A84" s="119"/>
      <c r="B84" s="117"/>
      <c r="C84" s="129"/>
      <c r="D84" s="129"/>
      <c r="E84" s="104"/>
      <c r="F84" s="56" t="s">
        <v>43</v>
      </c>
      <c r="G84" s="76">
        <f>SUM(H84:L84)</f>
        <v>30500</v>
      </c>
      <c r="H84" s="75">
        <f>100+4600</f>
        <v>4700</v>
      </c>
      <c r="I84" s="75">
        <v>6200</v>
      </c>
      <c r="J84" s="78">
        <v>6200</v>
      </c>
      <c r="K84" s="78">
        <v>6500</v>
      </c>
      <c r="L84" s="78">
        <v>6900</v>
      </c>
      <c r="M84" s="107"/>
    </row>
    <row r="85" spans="1:13" ht="36.6" customHeight="1" x14ac:dyDescent="0.25">
      <c r="A85" s="120"/>
      <c r="B85" s="118"/>
      <c r="C85" s="129"/>
      <c r="D85" s="129"/>
      <c r="E85" s="104"/>
      <c r="F85" s="56" t="s">
        <v>8</v>
      </c>
      <c r="G85" s="105" t="s">
        <v>36</v>
      </c>
      <c r="H85" s="105"/>
      <c r="I85" s="105"/>
      <c r="J85" s="105"/>
      <c r="K85" s="105"/>
      <c r="L85" s="105"/>
      <c r="M85" s="108"/>
    </row>
    <row r="86" spans="1:13" ht="39.6" customHeight="1" x14ac:dyDescent="0.25">
      <c r="A86" s="112">
        <v>5</v>
      </c>
      <c r="B86" s="129" t="s">
        <v>49</v>
      </c>
      <c r="C86" s="129" t="s">
        <v>39</v>
      </c>
      <c r="D86" s="129" t="s">
        <v>81</v>
      </c>
      <c r="E86" s="104" t="s">
        <v>73</v>
      </c>
      <c r="F86" s="56" t="s">
        <v>5</v>
      </c>
      <c r="G86" s="105" t="s">
        <v>61</v>
      </c>
      <c r="H86" s="105"/>
      <c r="I86" s="105"/>
      <c r="J86" s="105"/>
      <c r="K86" s="105"/>
      <c r="L86" s="105"/>
      <c r="M86" s="106" t="s">
        <v>40</v>
      </c>
    </row>
    <row r="87" spans="1:13" ht="39.6" customHeight="1" x14ac:dyDescent="0.25">
      <c r="A87" s="112"/>
      <c r="B87" s="129"/>
      <c r="C87" s="129"/>
      <c r="D87" s="129"/>
      <c r="E87" s="104"/>
      <c r="F87" s="56" t="s">
        <v>7</v>
      </c>
      <c r="G87" s="105" t="s">
        <v>14</v>
      </c>
      <c r="H87" s="105"/>
      <c r="I87" s="105"/>
      <c r="J87" s="105"/>
      <c r="K87" s="105"/>
      <c r="L87" s="105"/>
      <c r="M87" s="107"/>
    </row>
    <row r="88" spans="1:13" ht="94.9" customHeight="1" x14ac:dyDescent="0.25">
      <c r="A88" s="112"/>
      <c r="B88" s="129"/>
      <c r="C88" s="129"/>
      <c r="D88" s="129"/>
      <c r="E88" s="104"/>
      <c r="F88" s="56" t="s">
        <v>43</v>
      </c>
      <c r="G88" s="5">
        <f>SUM(H88:L88)</f>
        <v>27000</v>
      </c>
      <c r="H88" s="65">
        <v>8500</v>
      </c>
      <c r="I88" s="65">
        <v>3500</v>
      </c>
      <c r="J88" s="86">
        <v>5000</v>
      </c>
      <c r="K88" s="86">
        <v>5000</v>
      </c>
      <c r="L88" s="86">
        <v>5000</v>
      </c>
      <c r="M88" s="108"/>
    </row>
    <row r="89" spans="1:13" ht="18" customHeight="1" x14ac:dyDescent="0.25">
      <c r="A89" s="15"/>
      <c r="B89" s="16"/>
      <c r="C89" s="17"/>
      <c r="D89" s="17"/>
      <c r="E89" s="51">
        <v>6</v>
      </c>
      <c r="F89" s="19"/>
      <c r="G89" s="20"/>
      <c r="H89" s="20"/>
      <c r="I89" s="20"/>
      <c r="J89" s="20"/>
      <c r="K89" s="20"/>
      <c r="L89" s="20"/>
      <c r="M89" s="51"/>
    </row>
    <row r="90" spans="1:13" ht="28.5" customHeight="1" x14ac:dyDescent="0.25">
      <c r="A90" s="15"/>
      <c r="B90" s="16"/>
      <c r="C90" s="17"/>
      <c r="D90" s="17"/>
      <c r="E90" s="51"/>
      <c r="F90" s="19"/>
      <c r="G90" s="20"/>
      <c r="H90" s="20"/>
      <c r="I90" s="126" t="s">
        <v>85</v>
      </c>
      <c r="J90" s="127"/>
      <c r="K90" s="127"/>
      <c r="L90" s="127"/>
      <c r="M90" s="127"/>
    </row>
    <row r="91" spans="1:13" ht="22.5" customHeight="1" x14ac:dyDescent="0.25">
      <c r="A91" s="22">
        <v>1</v>
      </c>
      <c r="B91" s="22">
        <v>2</v>
      </c>
      <c r="C91" s="22">
        <v>3</v>
      </c>
      <c r="D91" s="22">
        <v>4</v>
      </c>
      <c r="E91" s="22">
        <v>5</v>
      </c>
      <c r="F91" s="22">
        <v>6</v>
      </c>
      <c r="G91" s="22">
        <v>7</v>
      </c>
      <c r="H91" s="22">
        <v>8</v>
      </c>
      <c r="I91" s="22">
        <v>9</v>
      </c>
      <c r="J91" s="22">
        <v>10</v>
      </c>
      <c r="K91" s="22">
        <v>11</v>
      </c>
      <c r="L91" s="22">
        <v>12</v>
      </c>
      <c r="M91" s="22">
        <v>13</v>
      </c>
    </row>
    <row r="92" spans="1:13" ht="44.25" customHeight="1" x14ac:dyDescent="0.25">
      <c r="A92" s="169"/>
      <c r="B92" s="169"/>
      <c r="C92" s="22"/>
      <c r="D92" s="95" t="s">
        <v>82</v>
      </c>
      <c r="E92" s="22"/>
      <c r="F92" s="56" t="s">
        <v>8</v>
      </c>
      <c r="G92" s="105" t="s">
        <v>15</v>
      </c>
      <c r="H92" s="105"/>
      <c r="I92" s="105"/>
      <c r="J92" s="105"/>
      <c r="K92" s="105"/>
      <c r="L92" s="105"/>
      <c r="M92" s="97"/>
    </row>
    <row r="93" spans="1:13" ht="37.9" customHeight="1" x14ac:dyDescent="0.25">
      <c r="A93" s="170"/>
      <c r="B93" s="172"/>
      <c r="C93" s="129" t="s">
        <v>53</v>
      </c>
      <c r="D93" s="129" t="s">
        <v>47</v>
      </c>
      <c r="E93" s="104" t="s">
        <v>74</v>
      </c>
      <c r="F93" s="56" t="s">
        <v>5</v>
      </c>
      <c r="G93" s="105" t="s">
        <v>61</v>
      </c>
      <c r="H93" s="105"/>
      <c r="I93" s="105"/>
      <c r="J93" s="105"/>
      <c r="K93" s="105"/>
      <c r="L93" s="105"/>
      <c r="M93" s="106"/>
    </row>
    <row r="94" spans="1:13" ht="42" customHeight="1" x14ac:dyDescent="0.25">
      <c r="A94" s="170"/>
      <c r="B94" s="172"/>
      <c r="C94" s="129"/>
      <c r="D94" s="129"/>
      <c r="E94" s="104"/>
      <c r="F94" s="56" t="s">
        <v>7</v>
      </c>
      <c r="G94" s="105" t="s">
        <v>14</v>
      </c>
      <c r="H94" s="105"/>
      <c r="I94" s="105"/>
      <c r="J94" s="105"/>
      <c r="K94" s="105"/>
      <c r="L94" s="105"/>
      <c r="M94" s="107"/>
    </row>
    <row r="95" spans="1:13" ht="132.6" customHeight="1" x14ac:dyDescent="0.25">
      <c r="A95" s="170"/>
      <c r="B95" s="172"/>
      <c r="C95" s="129"/>
      <c r="D95" s="129"/>
      <c r="E95" s="104"/>
      <c r="F95" s="56" t="s">
        <v>48</v>
      </c>
      <c r="G95" s="5">
        <f>SUM(H95:L95)</f>
        <v>41600</v>
      </c>
      <c r="H95" s="50">
        <f>-88400+130000</f>
        <v>41600</v>
      </c>
      <c r="I95" s="50">
        <v>0</v>
      </c>
      <c r="J95" s="86">
        <v>0</v>
      </c>
      <c r="K95" s="86">
        <v>0</v>
      </c>
      <c r="L95" s="86">
        <v>0</v>
      </c>
      <c r="M95" s="107"/>
    </row>
    <row r="96" spans="1:13" ht="42" customHeight="1" x14ac:dyDescent="0.25">
      <c r="A96" s="170"/>
      <c r="B96" s="172"/>
      <c r="C96" s="129"/>
      <c r="D96" s="129"/>
      <c r="E96" s="104"/>
      <c r="F96" s="56" t="s">
        <v>8</v>
      </c>
      <c r="G96" s="105" t="s">
        <v>15</v>
      </c>
      <c r="H96" s="105"/>
      <c r="I96" s="105"/>
      <c r="J96" s="105"/>
      <c r="K96" s="105"/>
      <c r="L96" s="105"/>
      <c r="M96" s="107"/>
    </row>
    <row r="97" spans="1:13" ht="42" customHeight="1" x14ac:dyDescent="0.25">
      <c r="A97" s="170"/>
      <c r="B97" s="172"/>
      <c r="C97" s="129" t="s">
        <v>57</v>
      </c>
      <c r="D97" s="129" t="s">
        <v>54</v>
      </c>
      <c r="E97" s="104" t="s">
        <v>74</v>
      </c>
      <c r="F97" s="56" t="s">
        <v>5</v>
      </c>
      <c r="G97" s="105" t="s">
        <v>61</v>
      </c>
      <c r="H97" s="105"/>
      <c r="I97" s="105"/>
      <c r="J97" s="105"/>
      <c r="K97" s="105"/>
      <c r="L97" s="105"/>
      <c r="M97" s="107"/>
    </row>
    <row r="98" spans="1:13" ht="42" customHeight="1" x14ac:dyDescent="0.25">
      <c r="A98" s="170"/>
      <c r="B98" s="172"/>
      <c r="C98" s="129"/>
      <c r="D98" s="129"/>
      <c r="E98" s="104"/>
      <c r="F98" s="56" t="s">
        <v>7</v>
      </c>
      <c r="G98" s="105" t="s">
        <v>14</v>
      </c>
      <c r="H98" s="105"/>
      <c r="I98" s="105"/>
      <c r="J98" s="105"/>
      <c r="K98" s="105"/>
      <c r="L98" s="105"/>
      <c r="M98" s="107"/>
    </row>
    <row r="99" spans="1:13" ht="96.6" customHeight="1" x14ac:dyDescent="0.25">
      <c r="A99" s="170"/>
      <c r="B99" s="172"/>
      <c r="C99" s="129"/>
      <c r="D99" s="129"/>
      <c r="E99" s="104"/>
      <c r="F99" s="56" t="s">
        <v>43</v>
      </c>
      <c r="G99" s="5" t="s">
        <v>26</v>
      </c>
      <c r="H99" s="48" t="s">
        <v>26</v>
      </c>
      <c r="I99" s="48" t="s">
        <v>26</v>
      </c>
      <c r="J99" s="48" t="s">
        <v>26</v>
      </c>
      <c r="K99" s="65" t="s">
        <v>26</v>
      </c>
      <c r="L99" s="65" t="s">
        <v>26</v>
      </c>
      <c r="M99" s="107"/>
    </row>
    <row r="100" spans="1:13" s="40" customFormat="1" ht="42" customHeight="1" thickBot="1" x14ac:dyDescent="0.3">
      <c r="A100" s="171"/>
      <c r="B100" s="173"/>
      <c r="C100" s="129"/>
      <c r="D100" s="129"/>
      <c r="E100" s="104"/>
      <c r="F100" s="56" t="s">
        <v>8</v>
      </c>
      <c r="G100" s="105" t="s">
        <v>27</v>
      </c>
      <c r="H100" s="105"/>
      <c r="I100" s="105"/>
      <c r="J100" s="105"/>
      <c r="K100" s="105"/>
      <c r="L100" s="105"/>
      <c r="M100" s="108"/>
    </row>
    <row r="101" spans="1:13" ht="44.25" customHeight="1" x14ac:dyDescent="0.25">
      <c r="A101" s="128">
        <v>6</v>
      </c>
      <c r="B101" s="116" t="s">
        <v>20</v>
      </c>
      <c r="C101" s="116" t="s">
        <v>59</v>
      </c>
      <c r="D101" s="116" t="s">
        <v>55</v>
      </c>
      <c r="E101" s="106" t="s">
        <v>73</v>
      </c>
      <c r="F101" s="56" t="s">
        <v>5</v>
      </c>
      <c r="G101" s="105" t="s">
        <v>61</v>
      </c>
      <c r="H101" s="105"/>
      <c r="I101" s="105"/>
      <c r="J101" s="105"/>
      <c r="K101" s="105"/>
      <c r="L101" s="105"/>
      <c r="M101" s="106" t="s">
        <v>41</v>
      </c>
    </row>
    <row r="102" spans="1:13" ht="37.15" customHeight="1" x14ac:dyDescent="0.25">
      <c r="A102" s="119"/>
      <c r="B102" s="117"/>
      <c r="C102" s="117"/>
      <c r="D102" s="117"/>
      <c r="E102" s="107"/>
      <c r="F102" s="56" t="s">
        <v>7</v>
      </c>
      <c r="G102" s="105" t="s">
        <v>14</v>
      </c>
      <c r="H102" s="105"/>
      <c r="I102" s="105"/>
      <c r="J102" s="105"/>
      <c r="K102" s="105"/>
      <c r="L102" s="105"/>
      <c r="M102" s="107"/>
    </row>
    <row r="103" spans="1:13" ht="93.6" customHeight="1" x14ac:dyDescent="0.25">
      <c r="A103" s="119"/>
      <c r="B103" s="117"/>
      <c r="C103" s="117"/>
      <c r="D103" s="117"/>
      <c r="E103" s="107"/>
      <c r="F103" s="56" t="s">
        <v>43</v>
      </c>
      <c r="G103" s="65" t="s">
        <v>10</v>
      </c>
      <c r="H103" s="65" t="s">
        <v>10</v>
      </c>
      <c r="I103" s="65" t="s">
        <v>10</v>
      </c>
      <c r="J103" s="65" t="s">
        <v>10</v>
      </c>
      <c r="K103" s="65" t="s">
        <v>10</v>
      </c>
      <c r="L103" s="65" t="s">
        <v>10</v>
      </c>
      <c r="M103" s="107"/>
    </row>
    <row r="104" spans="1:13" ht="42.75" customHeight="1" x14ac:dyDescent="0.25">
      <c r="A104" s="120"/>
      <c r="B104" s="118"/>
      <c r="C104" s="118"/>
      <c r="D104" s="118"/>
      <c r="E104" s="108"/>
      <c r="F104" s="56" t="s">
        <v>8</v>
      </c>
      <c r="G104" s="105" t="s">
        <v>15</v>
      </c>
      <c r="H104" s="105"/>
      <c r="I104" s="105"/>
      <c r="J104" s="105"/>
      <c r="K104" s="105"/>
      <c r="L104" s="105"/>
      <c r="M104" s="108"/>
    </row>
    <row r="105" spans="1:13" ht="42.75" customHeight="1" x14ac:dyDescent="0.25">
      <c r="A105" s="128">
        <v>7</v>
      </c>
      <c r="B105" s="116" t="s">
        <v>28</v>
      </c>
      <c r="C105" s="116" t="s">
        <v>56</v>
      </c>
      <c r="D105" s="116" t="s">
        <v>21</v>
      </c>
      <c r="E105" s="104" t="s">
        <v>74</v>
      </c>
      <c r="F105" s="56" t="s">
        <v>5</v>
      </c>
      <c r="G105" s="105" t="s">
        <v>61</v>
      </c>
      <c r="H105" s="105"/>
      <c r="I105" s="105"/>
      <c r="J105" s="105"/>
      <c r="K105" s="105"/>
      <c r="L105" s="105"/>
      <c r="M105" s="106" t="s">
        <v>29</v>
      </c>
    </row>
    <row r="106" spans="1:13" ht="40.5" customHeight="1" x14ac:dyDescent="0.25">
      <c r="A106" s="119"/>
      <c r="B106" s="117"/>
      <c r="C106" s="117"/>
      <c r="D106" s="117"/>
      <c r="E106" s="104"/>
      <c r="F106" s="56" t="s">
        <v>7</v>
      </c>
      <c r="G106" s="105" t="s">
        <v>14</v>
      </c>
      <c r="H106" s="105"/>
      <c r="I106" s="105"/>
      <c r="J106" s="105"/>
      <c r="K106" s="105"/>
      <c r="L106" s="105"/>
      <c r="M106" s="107"/>
    </row>
    <row r="107" spans="1:13" ht="96" customHeight="1" x14ac:dyDescent="0.25">
      <c r="A107" s="120"/>
      <c r="B107" s="118"/>
      <c r="C107" s="118"/>
      <c r="D107" s="118"/>
      <c r="E107" s="104"/>
      <c r="F107" s="56" t="s">
        <v>43</v>
      </c>
      <c r="G107" s="5">
        <f>+H107+I107+J107+K107+L107</f>
        <v>26300</v>
      </c>
      <c r="H107" s="65">
        <f>3500+8000+1000</f>
        <v>12500</v>
      </c>
      <c r="I107" s="65">
        <v>13800</v>
      </c>
      <c r="J107" s="86">
        <v>0</v>
      </c>
      <c r="K107" s="86">
        <v>0</v>
      </c>
      <c r="L107" s="86">
        <v>0</v>
      </c>
      <c r="M107" s="108"/>
    </row>
    <row r="108" spans="1:13" ht="15.75" x14ac:dyDescent="0.25">
      <c r="A108" s="15"/>
      <c r="B108" s="16"/>
      <c r="C108" s="17"/>
      <c r="D108" s="17"/>
      <c r="E108" s="51">
        <v>7</v>
      </c>
      <c r="F108" s="19"/>
      <c r="G108" s="20"/>
      <c r="H108" s="20"/>
      <c r="I108" s="20"/>
      <c r="J108" s="20"/>
      <c r="K108" s="20"/>
      <c r="L108" s="20"/>
      <c r="M108" s="51"/>
    </row>
    <row r="109" spans="1:13" ht="24.75" x14ac:dyDescent="0.25">
      <c r="A109" s="15"/>
      <c r="B109" s="16"/>
      <c r="C109" s="17"/>
      <c r="D109" s="17"/>
      <c r="E109" s="51"/>
      <c r="F109" s="19"/>
      <c r="G109" s="20"/>
      <c r="H109" s="20"/>
      <c r="I109" s="126" t="s">
        <v>85</v>
      </c>
      <c r="J109" s="127"/>
      <c r="K109" s="127"/>
      <c r="L109" s="127"/>
      <c r="M109" s="127"/>
    </row>
    <row r="110" spans="1:13" ht="27" customHeight="1" x14ac:dyDescent="0.25">
      <c r="A110" s="22">
        <v>1</v>
      </c>
      <c r="B110" s="22">
        <v>2</v>
      </c>
      <c r="C110" s="22">
        <v>3</v>
      </c>
      <c r="D110" s="22">
        <v>4</v>
      </c>
      <c r="E110" s="22">
        <v>5</v>
      </c>
      <c r="F110" s="22">
        <v>6</v>
      </c>
      <c r="G110" s="22">
        <v>7</v>
      </c>
      <c r="H110" s="22">
        <v>8</v>
      </c>
      <c r="I110" s="22">
        <v>9</v>
      </c>
      <c r="J110" s="22">
        <v>10</v>
      </c>
      <c r="K110" s="22">
        <v>11</v>
      </c>
      <c r="L110" s="22">
        <v>12</v>
      </c>
      <c r="M110" s="22">
        <v>13</v>
      </c>
    </row>
    <row r="111" spans="1:13" ht="40.5" customHeight="1" x14ac:dyDescent="0.25">
      <c r="A111" s="22"/>
      <c r="B111" s="22"/>
      <c r="C111" s="22"/>
      <c r="D111" s="22"/>
      <c r="E111" s="22"/>
      <c r="F111" s="56" t="s">
        <v>8</v>
      </c>
      <c r="G111" s="105" t="s">
        <v>15</v>
      </c>
      <c r="H111" s="105"/>
      <c r="I111" s="105"/>
      <c r="J111" s="105"/>
      <c r="K111" s="105"/>
      <c r="L111" s="105"/>
      <c r="M111" s="22"/>
    </row>
    <row r="112" spans="1:13" ht="42" customHeight="1" x14ac:dyDescent="0.25">
      <c r="A112" s="139">
        <v>8</v>
      </c>
      <c r="B112" s="131" t="s">
        <v>62</v>
      </c>
      <c r="C112" s="134" t="s">
        <v>69</v>
      </c>
      <c r="D112" s="134" t="s">
        <v>63</v>
      </c>
      <c r="E112" s="104" t="s">
        <v>75</v>
      </c>
      <c r="F112" s="69" t="s">
        <v>5</v>
      </c>
      <c r="G112" s="135" t="s">
        <v>61</v>
      </c>
      <c r="H112" s="136"/>
      <c r="I112" s="136"/>
      <c r="J112" s="136"/>
      <c r="K112" s="136"/>
      <c r="L112" s="137"/>
      <c r="M112" s="142" t="s">
        <v>64</v>
      </c>
    </row>
    <row r="113" spans="1:15" ht="39" customHeight="1" x14ac:dyDescent="0.25">
      <c r="A113" s="140"/>
      <c r="B113" s="132"/>
      <c r="C113" s="134"/>
      <c r="D113" s="134"/>
      <c r="E113" s="104"/>
      <c r="F113" s="69" t="s">
        <v>7</v>
      </c>
      <c r="G113" s="105" t="s">
        <v>14</v>
      </c>
      <c r="H113" s="105"/>
      <c r="I113" s="105"/>
      <c r="J113" s="105"/>
      <c r="K113" s="105"/>
      <c r="L113" s="105"/>
      <c r="M113" s="143"/>
    </row>
    <row r="114" spans="1:15" ht="102.75" customHeight="1" x14ac:dyDescent="0.25">
      <c r="A114" s="140"/>
      <c r="B114" s="132"/>
      <c r="C114" s="134"/>
      <c r="D114" s="134"/>
      <c r="E114" s="104"/>
      <c r="F114" s="69" t="s">
        <v>43</v>
      </c>
      <c r="G114" s="70">
        <f>SUM(H114:L114)</f>
        <v>129500</v>
      </c>
      <c r="H114" s="91">
        <v>0</v>
      </c>
      <c r="I114" s="91">
        <v>36500</v>
      </c>
      <c r="J114" s="91">
        <v>31000</v>
      </c>
      <c r="K114" s="91">
        <v>31000</v>
      </c>
      <c r="L114" s="91">
        <v>31000</v>
      </c>
      <c r="M114" s="143"/>
    </row>
    <row r="115" spans="1:15" s="40" customFormat="1" ht="42.6" customHeight="1" thickBot="1" x14ac:dyDescent="0.3">
      <c r="A115" s="140"/>
      <c r="B115" s="132"/>
      <c r="C115" s="134"/>
      <c r="D115" s="134"/>
      <c r="E115" s="104"/>
      <c r="F115" s="69" t="s">
        <v>8</v>
      </c>
      <c r="G115" s="105" t="s">
        <v>15</v>
      </c>
      <c r="H115" s="105"/>
      <c r="I115" s="105"/>
      <c r="J115" s="105"/>
      <c r="K115" s="105"/>
      <c r="L115" s="105"/>
      <c r="M115" s="143"/>
      <c r="N115"/>
      <c r="O115"/>
    </row>
    <row r="116" spans="1:15" ht="42.75" customHeight="1" x14ac:dyDescent="0.25">
      <c r="A116" s="140"/>
      <c r="B116" s="132"/>
      <c r="C116" s="134" t="s">
        <v>65</v>
      </c>
      <c r="D116" s="134" t="s">
        <v>55</v>
      </c>
      <c r="E116" s="104" t="s">
        <v>75</v>
      </c>
      <c r="F116" s="69" t="s">
        <v>5</v>
      </c>
      <c r="G116" s="105" t="s">
        <v>61</v>
      </c>
      <c r="H116" s="105"/>
      <c r="I116" s="105"/>
      <c r="J116" s="105"/>
      <c r="K116" s="105"/>
      <c r="L116" s="105"/>
      <c r="M116" s="143"/>
    </row>
    <row r="117" spans="1:15" ht="39" customHeight="1" x14ac:dyDescent="0.25">
      <c r="A117" s="140"/>
      <c r="B117" s="132"/>
      <c r="C117" s="134"/>
      <c r="D117" s="134"/>
      <c r="E117" s="104"/>
      <c r="F117" s="69" t="s">
        <v>7</v>
      </c>
      <c r="G117" s="105" t="s">
        <v>14</v>
      </c>
      <c r="H117" s="105"/>
      <c r="I117" s="105"/>
      <c r="J117" s="105"/>
      <c r="K117" s="105"/>
      <c r="L117" s="105"/>
      <c r="M117" s="143"/>
    </row>
    <row r="118" spans="1:15" ht="94.9" customHeight="1" x14ac:dyDescent="0.25">
      <c r="A118" s="140"/>
      <c r="B118" s="132"/>
      <c r="C118" s="134"/>
      <c r="D118" s="134"/>
      <c r="E118" s="104"/>
      <c r="F118" s="69" t="s">
        <v>43</v>
      </c>
      <c r="G118" s="70">
        <f>SUM(H118:L118)</f>
        <v>30600</v>
      </c>
      <c r="H118" s="91">
        <v>20000</v>
      </c>
      <c r="I118" s="91">
        <v>3100</v>
      </c>
      <c r="J118" s="91">
        <v>2500</v>
      </c>
      <c r="K118" s="91">
        <v>2500</v>
      </c>
      <c r="L118" s="91">
        <v>2500</v>
      </c>
      <c r="M118" s="143"/>
    </row>
    <row r="119" spans="1:15" s="40" customFormat="1" ht="43.9" customHeight="1" thickBot="1" x14ac:dyDescent="0.3">
      <c r="A119" s="140"/>
      <c r="B119" s="132"/>
      <c r="C119" s="134"/>
      <c r="D119" s="134"/>
      <c r="E119" s="104"/>
      <c r="F119" s="69" t="s">
        <v>8</v>
      </c>
      <c r="G119" s="105" t="s">
        <v>15</v>
      </c>
      <c r="H119" s="105"/>
      <c r="I119" s="105"/>
      <c r="J119" s="105"/>
      <c r="K119" s="105"/>
      <c r="L119" s="105"/>
      <c r="M119" s="143"/>
      <c r="N119"/>
      <c r="O119"/>
    </row>
    <row r="120" spans="1:15" ht="42.75" customHeight="1" x14ac:dyDescent="0.25">
      <c r="A120" s="140"/>
      <c r="B120" s="132"/>
      <c r="C120" s="131" t="s">
        <v>66</v>
      </c>
      <c r="D120" s="131" t="s">
        <v>63</v>
      </c>
      <c r="E120" s="106" t="s">
        <v>75</v>
      </c>
      <c r="F120" s="69" t="s">
        <v>5</v>
      </c>
      <c r="G120" s="105" t="s">
        <v>61</v>
      </c>
      <c r="H120" s="105"/>
      <c r="I120" s="105"/>
      <c r="J120" s="105"/>
      <c r="K120" s="105"/>
      <c r="L120" s="105"/>
      <c r="M120" s="143"/>
    </row>
    <row r="121" spans="1:15" ht="46.5" customHeight="1" x14ac:dyDescent="0.25">
      <c r="A121" s="140"/>
      <c r="B121" s="132"/>
      <c r="C121" s="132"/>
      <c r="D121" s="132"/>
      <c r="E121" s="107"/>
      <c r="F121" s="69" t="s">
        <v>7</v>
      </c>
      <c r="G121" s="105" t="s">
        <v>14</v>
      </c>
      <c r="H121" s="105"/>
      <c r="I121" s="105"/>
      <c r="J121" s="105"/>
      <c r="K121" s="105"/>
      <c r="L121" s="105"/>
      <c r="M121" s="143"/>
    </row>
    <row r="122" spans="1:15" ht="95.45" customHeight="1" x14ac:dyDescent="0.25">
      <c r="A122" s="140"/>
      <c r="B122" s="132"/>
      <c r="C122" s="132"/>
      <c r="D122" s="132"/>
      <c r="E122" s="107"/>
      <c r="F122" s="69" t="s">
        <v>43</v>
      </c>
      <c r="G122" s="70">
        <f>SUM(H122:L122)</f>
        <v>179500</v>
      </c>
      <c r="H122" s="91">
        <v>88500</v>
      </c>
      <c r="I122" s="91">
        <v>31000</v>
      </c>
      <c r="J122" s="91">
        <v>20000</v>
      </c>
      <c r="K122" s="91">
        <v>20000</v>
      </c>
      <c r="L122" s="91">
        <v>20000</v>
      </c>
      <c r="M122" s="143"/>
    </row>
    <row r="123" spans="1:15" s="40" customFormat="1" ht="48.75" customHeight="1" thickBot="1" x14ac:dyDescent="0.3">
      <c r="A123" s="140"/>
      <c r="B123" s="132"/>
      <c r="C123" s="133"/>
      <c r="D123" s="133"/>
      <c r="E123" s="108"/>
      <c r="F123" s="69" t="s">
        <v>8</v>
      </c>
      <c r="G123" s="105" t="s">
        <v>15</v>
      </c>
      <c r="H123" s="105"/>
      <c r="I123" s="105"/>
      <c r="J123" s="105"/>
      <c r="K123" s="105"/>
      <c r="L123" s="105"/>
      <c r="M123" s="143"/>
      <c r="N123"/>
      <c r="O123"/>
    </row>
    <row r="124" spans="1:15" ht="42" customHeight="1" x14ac:dyDescent="0.25">
      <c r="A124" s="140"/>
      <c r="B124" s="132"/>
      <c r="C124" s="131" t="s">
        <v>67</v>
      </c>
      <c r="D124" s="131" t="s">
        <v>68</v>
      </c>
      <c r="E124" s="106" t="s">
        <v>75</v>
      </c>
      <c r="F124" s="69" t="s">
        <v>5</v>
      </c>
      <c r="G124" s="135" t="s">
        <v>61</v>
      </c>
      <c r="H124" s="136"/>
      <c r="I124" s="136"/>
      <c r="J124" s="136"/>
      <c r="K124" s="136"/>
      <c r="L124" s="137"/>
      <c r="M124" s="143"/>
    </row>
    <row r="125" spans="1:15" ht="41.25" customHeight="1" x14ac:dyDescent="0.25">
      <c r="A125" s="140"/>
      <c r="B125" s="132"/>
      <c r="C125" s="132"/>
      <c r="D125" s="132"/>
      <c r="E125" s="107"/>
      <c r="F125" s="69" t="s">
        <v>7</v>
      </c>
      <c r="G125" s="105" t="s">
        <v>14</v>
      </c>
      <c r="H125" s="105"/>
      <c r="I125" s="105"/>
      <c r="J125" s="105"/>
      <c r="K125" s="105"/>
      <c r="L125" s="105"/>
      <c r="M125" s="143"/>
    </row>
    <row r="126" spans="1:15" s="32" customFormat="1" ht="99.6" customHeight="1" x14ac:dyDescent="0.25">
      <c r="A126" s="141"/>
      <c r="B126" s="133"/>
      <c r="C126" s="133"/>
      <c r="D126" s="133"/>
      <c r="E126" s="108"/>
      <c r="F126" s="69" t="s">
        <v>43</v>
      </c>
      <c r="G126" s="70">
        <f>SUM(H126:L126)</f>
        <v>39100</v>
      </c>
      <c r="H126" s="91">
        <v>21500</v>
      </c>
      <c r="I126" s="91">
        <f>9600+8000</f>
        <v>17600</v>
      </c>
      <c r="J126" s="91">
        <v>0</v>
      </c>
      <c r="K126" s="91">
        <v>0</v>
      </c>
      <c r="L126" s="91">
        <v>0</v>
      </c>
      <c r="M126" s="144"/>
    </row>
    <row r="127" spans="1:15" s="34" customFormat="1" ht="17.25" customHeight="1" x14ac:dyDescent="0.25">
      <c r="A127" s="15"/>
      <c r="B127" s="16"/>
      <c r="C127" s="17"/>
      <c r="D127" s="17"/>
      <c r="E127" s="51">
        <v>8</v>
      </c>
      <c r="F127" s="19"/>
      <c r="G127" s="20"/>
      <c r="H127" s="20"/>
      <c r="I127" s="20"/>
      <c r="J127" s="20"/>
      <c r="K127" s="20"/>
      <c r="L127" s="20"/>
      <c r="M127" s="51"/>
    </row>
    <row r="128" spans="1:15" s="34" customFormat="1" ht="26.25" customHeight="1" x14ac:dyDescent="0.25">
      <c r="A128" s="15"/>
      <c r="B128" s="16"/>
      <c r="C128" s="17"/>
      <c r="D128" s="17"/>
      <c r="E128" s="51"/>
      <c r="F128" s="19"/>
      <c r="G128" s="20"/>
      <c r="H128" s="20"/>
      <c r="I128" s="126" t="s">
        <v>85</v>
      </c>
      <c r="J128" s="127"/>
      <c r="K128" s="127"/>
      <c r="L128" s="127"/>
      <c r="M128" s="127"/>
    </row>
    <row r="129" spans="1:15" s="34" customFormat="1" ht="24.75" customHeight="1" x14ac:dyDescent="0.25">
      <c r="A129" s="22">
        <v>1</v>
      </c>
      <c r="B129" s="22">
        <v>2</v>
      </c>
      <c r="C129" s="22">
        <v>3</v>
      </c>
      <c r="D129" s="22">
        <v>4</v>
      </c>
      <c r="E129" s="22">
        <v>5</v>
      </c>
      <c r="F129" s="22">
        <v>6</v>
      </c>
      <c r="G129" s="22">
        <v>7</v>
      </c>
      <c r="H129" s="22">
        <v>8</v>
      </c>
      <c r="I129" s="22">
        <v>9</v>
      </c>
      <c r="J129" s="22">
        <v>10</v>
      </c>
      <c r="K129" s="22">
        <v>11</v>
      </c>
      <c r="L129" s="22">
        <v>12</v>
      </c>
      <c r="M129" s="22">
        <v>13</v>
      </c>
    </row>
    <row r="130" spans="1:15" s="40" customFormat="1" ht="57" customHeight="1" thickBot="1" x14ac:dyDescent="0.3">
      <c r="A130" s="93"/>
      <c r="B130" s="94"/>
      <c r="C130" s="94"/>
      <c r="D130" s="94"/>
      <c r="E130" s="90"/>
      <c r="F130" s="92" t="s">
        <v>8</v>
      </c>
      <c r="G130" s="138" t="s">
        <v>15</v>
      </c>
      <c r="H130" s="138"/>
      <c r="I130" s="138"/>
      <c r="J130" s="138"/>
      <c r="K130" s="138"/>
      <c r="L130" s="138"/>
      <c r="M130" s="94"/>
      <c r="N130"/>
      <c r="O130"/>
    </row>
    <row r="131" spans="1:15" s="34" customFormat="1" ht="27.75" customHeight="1" x14ac:dyDescent="0.25">
      <c r="A131" s="99"/>
      <c r="B131" s="100"/>
      <c r="C131" s="100"/>
      <c r="D131" s="100"/>
      <c r="E131" s="64"/>
      <c r="F131" s="101"/>
      <c r="G131" s="98"/>
      <c r="H131" s="98"/>
      <c r="I131" s="98"/>
      <c r="J131" s="98"/>
      <c r="K131" s="98"/>
      <c r="L131" s="98"/>
      <c r="M131" s="100"/>
      <c r="N131"/>
      <c r="O131"/>
    </row>
    <row r="132" spans="1:15" ht="48" customHeight="1" x14ac:dyDescent="0.35">
      <c r="B132" s="53"/>
      <c r="C132" s="53"/>
      <c r="D132" s="67"/>
      <c r="E132" s="7"/>
      <c r="F132" s="8"/>
      <c r="G132" s="7"/>
      <c r="H132" s="54"/>
      <c r="I132" s="66"/>
      <c r="J132" s="66"/>
      <c r="K132" s="66"/>
      <c r="L132" s="66"/>
      <c r="M132" s="9"/>
    </row>
    <row r="133" spans="1:15" ht="48" customHeight="1" x14ac:dyDescent="0.35">
      <c r="B133" s="53"/>
      <c r="C133" s="53"/>
      <c r="D133" s="67"/>
      <c r="E133" s="7"/>
      <c r="F133" s="8"/>
      <c r="G133" s="7"/>
      <c r="H133" s="54"/>
      <c r="I133" s="66"/>
      <c r="J133" s="66"/>
      <c r="K133" s="66"/>
      <c r="L133" s="66"/>
      <c r="M133" s="9"/>
    </row>
    <row r="134" spans="1:15" ht="42.75" customHeight="1" x14ac:dyDescent="0.4">
      <c r="B134" s="68" t="s">
        <v>71</v>
      </c>
    </row>
    <row r="135" spans="1:15" ht="102.75" customHeight="1" x14ac:dyDescent="0.35">
      <c r="B135" s="53"/>
      <c r="C135" s="53"/>
      <c r="D135" s="53"/>
      <c r="E135" s="7"/>
      <c r="F135" s="8"/>
      <c r="G135" s="7"/>
      <c r="H135" s="54"/>
      <c r="I135" s="66"/>
      <c r="J135" s="66"/>
      <c r="K135" s="66"/>
      <c r="L135" s="66"/>
      <c r="M135" s="9"/>
    </row>
    <row r="136" spans="1:15" ht="50.25" customHeight="1" x14ac:dyDescent="0.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</row>
    <row r="137" spans="1:15" ht="48" customHeight="1" x14ac:dyDescent="0.35">
      <c r="B137" s="53"/>
      <c r="C137" s="53"/>
      <c r="D137" s="53"/>
      <c r="E137" s="7"/>
      <c r="F137" s="8"/>
      <c r="G137" s="7"/>
      <c r="H137" s="55"/>
      <c r="I137" s="55"/>
      <c r="J137" s="55"/>
      <c r="K137" s="55"/>
      <c r="L137" s="55"/>
      <c r="M137" s="9"/>
    </row>
    <row r="138" spans="1:15" ht="44.25" customHeight="1" x14ac:dyDescent="0.25">
      <c r="B138" s="10"/>
      <c r="C138" s="10"/>
      <c r="D138" s="10"/>
      <c r="E138" s="10"/>
      <c r="F138" s="11"/>
      <c r="G138" s="10"/>
      <c r="H138" s="10"/>
      <c r="I138" s="12"/>
      <c r="J138" s="12"/>
      <c r="K138" s="12"/>
      <c r="L138" s="12"/>
      <c r="M138" s="13"/>
    </row>
    <row r="139" spans="1:15" ht="99.75" customHeight="1" x14ac:dyDescent="0.25"/>
    <row r="140" spans="1:15" ht="48.75" customHeight="1" x14ac:dyDescent="0.25"/>
    <row r="141" spans="1:15" ht="48" customHeight="1" x14ac:dyDescent="0.25"/>
    <row r="142" spans="1:15" ht="54" customHeight="1" x14ac:dyDescent="0.25"/>
  </sheetData>
  <mergeCells count="202">
    <mergeCell ref="J1:M1"/>
    <mergeCell ref="G106:L106"/>
    <mergeCell ref="G113:L113"/>
    <mergeCell ref="G115:L115"/>
    <mergeCell ref="G117:L117"/>
    <mergeCell ref="G119:L119"/>
    <mergeCell ref="G121:L121"/>
    <mergeCell ref="G123:L123"/>
    <mergeCell ref="A29:A41"/>
    <mergeCell ref="B29:B41"/>
    <mergeCell ref="C39:C41"/>
    <mergeCell ref="D39:D41"/>
    <mergeCell ref="E39:E41"/>
    <mergeCell ref="G92:L92"/>
    <mergeCell ref="A92:A100"/>
    <mergeCell ref="B92:B100"/>
    <mergeCell ref="G111:L111"/>
    <mergeCell ref="G79:L79"/>
    <mergeCell ref="M45:M52"/>
    <mergeCell ref="M72:M85"/>
    <mergeCell ref="D93:D96"/>
    <mergeCell ref="G56:L56"/>
    <mergeCell ref="G60:L60"/>
    <mergeCell ref="G64:L64"/>
    <mergeCell ref="G61:L61"/>
    <mergeCell ref="G62:L62"/>
    <mergeCell ref="G50:L50"/>
    <mergeCell ref="G57:L57"/>
    <mergeCell ref="G58:L58"/>
    <mergeCell ref="B72:B85"/>
    <mergeCell ref="M93:M100"/>
    <mergeCell ref="G98:L98"/>
    <mergeCell ref="G45:L45"/>
    <mergeCell ref="C57:C60"/>
    <mergeCell ref="D57:D60"/>
    <mergeCell ref="E57:E60"/>
    <mergeCell ref="C46:C49"/>
    <mergeCell ref="D46:D49"/>
    <mergeCell ref="E46:E49"/>
    <mergeCell ref="M61:M68"/>
    <mergeCell ref="G100:L100"/>
    <mergeCell ref="G46:L46"/>
    <mergeCell ref="G47:L47"/>
    <mergeCell ref="G49:L49"/>
    <mergeCell ref="G51:L51"/>
    <mergeCell ref="C76:C81"/>
    <mergeCell ref="D76:D81"/>
    <mergeCell ref="G81:L81"/>
    <mergeCell ref="E76:E81"/>
    <mergeCell ref="G65:L65"/>
    <mergeCell ref="G66:L66"/>
    <mergeCell ref="G68:L68"/>
    <mergeCell ref="A101:A104"/>
    <mergeCell ref="M101:M104"/>
    <mergeCell ref="C86:C88"/>
    <mergeCell ref="D86:D88"/>
    <mergeCell ref="E86:E88"/>
    <mergeCell ref="D72:D75"/>
    <mergeCell ref="E72:E75"/>
    <mergeCell ref="G101:L101"/>
    <mergeCell ref="G104:L104"/>
    <mergeCell ref="G87:L87"/>
    <mergeCell ref="G93:L93"/>
    <mergeCell ref="G94:L94"/>
    <mergeCell ref="G86:L86"/>
    <mergeCell ref="C93:C96"/>
    <mergeCell ref="C97:C100"/>
    <mergeCell ref="D97:D100"/>
    <mergeCell ref="C72:C75"/>
    <mergeCell ref="E97:E100"/>
    <mergeCell ref="G96:L96"/>
    <mergeCell ref="G97:L97"/>
    <mergeCell ref="G85:L85"/>
    <mergeCell ref="G102:L102"/>
    <mergeCell ref="A72:A85"/>
    <mergeCell ref="H3:M3"/>
    <mergeCell ref="A5:A7"/>
    <mergeCell ref="A10:A13"/>
    <mergeCell ref="C14:C17"/>
    <mergeCell ref="D14:D17"/>
    <mergeCell ref="C65:C68"/>
    <mergeCell ref="D65:D68"/>
    <mergeCell ref="E65:E68"/>
    <mergeCell ref="E14:E17"/>
    <mergeCell ref="C25:C28"/>
    <mergeCell ref="G10:L10"/>
    <mergeCell ref="G11:L11"/>
    <mergeCell ref="B10:B13"/>
    <mergeCell ref="D10:D13"/>
    <mergeCell ref="E10:E13"/>
    <mergeCell ref="E35:E38"/>
    <mergeCell ref="D35:D38"/>
    <mergeCell ref="C35:C38"/>
    <mergeCell ref="M5:M7"/>
    <mergeCell ref="G6:G7"/>
    <mergeCell ref="H6:H7"/>
    <mergeCell ref="M10:M13"/>
    <mergeCell ref="G18:L18"/>
    <mergeCell ref="G19:L19"/>
    <mergeCell ref="G25:L25"/>
    <mergeCell ref="G26:L26"/>
    <mergeCell ref="G28:L28"/>
    <mergeCell ref="G5:L5"/>
    <mergeCell ref="K6:K7"/>
    <mergeCell ref="L6:L7"/>
    <mergeCell ref="G35:L35"/>
    <mergeCell ref="G38:L38"/>
    <mergeCell ref="G39:L39"/>
    <mergeCell ref="G40:L40"/>
    <mergeCell ref="G36:L36"/>
    <mergeCell ref="M29:M41"/>
    <mergeCell ref="I43:M43"/>
    <mergeCell ref="G14:L14"/>
    <mergeCell ref="G17:L17"/>
    <mergeCell ref="G15:L15"/>
    <mergeCell ref="G21:L21"/>
    <mergeCell ref="G29:L29"/>
    <mergeCell ref="G30:L30"/>
    <mergeCell ref="G32:L32"/>
    <mergeCell ref="I23:M23"/>
    <mergeCell ref="C18:C21"/>
    <mergeCell ref="D18:D21"/>
    <mergeCell ref="E18:E21"/>
    <mergeCell ref="D25:D28"/>
    <mergeCell ref="E25:E28"/>
    <mergeCell ref="C5:C7"/>
    <mergeCell ref="J6:J7"/>
    <mergeCell ref="D5:D7"/>
    <mergeCell ref="E5:E7"/>
    <mergeCell ref="I6:I7"/>
    <mergeCell ref="F5:F7"/>
    <mergeCell ref="A136:M136"/>
    <mergeCell ref="C120:C123"/>
    <mergeCell ref="D120:D123"/>
    <mergeCell ref="E120:E123"/>
    <mergeCell ref="C112:C115"/>
    <mergeCell ref="D112:D115"/>
    <mergeCell ref="E112:E115"/>
    <mergeCell ref="C116:C119"/>
    <mergeCell ref="D116:D119"/>
    <mergeCell ref="G112:L112"/>
    <mergeCell ref="G116:L116"/>
    <mergeCell ref="G125:L125"/>
    <mergeCell ref="G130:L130"/>
    <mergeCell ref="E124:E126"/>
    <mergeCell ref="D124:D126"/>
    <mergeCell ref="C124:C126"/>
    <mergeCell ref="B112:B126"/>
    <mergeCell ref="A112:A126"/>
    <mergeCell ref="M112:M126"/>
    <mergeCell ref="I128:M128"/>
    <mergeCell ref="E116:E119"/>
    <mergeCell ref="G120:L120"/>
    <mergeCell ref="G124:L124"/>
    <mergeCell ref="I109:M109"/>
    <mergeCell ref="A61:A68"/>
    <mergeCell ref="A105:A107"/>
    <mergeCell ref="G83:L83"/>
    <mergeCell ref="E93:E96"/>
    <mergeCell ref="B105:B107"/>
    <mergeCell ref="C105:C107"/>
    <mergeCell ref="D105:D107"/>
    <mergeCell ref="E105:E107"/>
    <mergeCell ref="G72:L72"/>
    <mergeCell ref="G73:L73"/>
    <mergeCell ref="G75:L75"/>
    <mergeCell ref="I70:M70"/>
    <mergeCell ref="B86:B88"/>
    <mergeCell ref="M86:M88"/>
    <mergeCell ref="I90:M90"/>
    <mergeCell ref="B101:B104"/>
    <mergeCell ref="C101:C104"/>
    <mergeCell ref="D101:D104"/>
    <mergeCell ref="E101:E104"/>
    <mergeCell ref="C82:C85"/>
    <mergeCell ref="D82:D85"/>
    <mergeCell ref="B61:B68"/>
    <mergeCell ref="C61:C64"/>
    <mergeCell ref="E82:E85"/>
    <mergeCell ref="G76:L76"/>
    <mergeCell ref="G77:L77"/>
    <mergeCell ref="G80:L80"/>
    <mergeCell ref="G82:L82"/>
    <mergeCell ref="M105:M107"/>
    <mergeCell ref="G105:L105"/>
    <mergeCell ref="A2:M2"/>
    <mergeCell ref="A4:M4"/>
    <mergeCell ref="I54:M54"/>
    <mergeCell ref="A86:A88"/>
    <mergeCell ref="B45:B52"/>
    <mergeCell ref="C50:C52"/>
    <mergeCell ref="D50:D52"/>
    <mergeCell ref="E50:E52"/>
    <mergeCell ref="D61:D64"/>
    <mergeCell ref="E61:E64"/>
    <mergeCell ref="A45:A52"/>
    <mergeCell ref="C10:C13"/>
    <mergeCell ref="G13:L13"/>
    <mergeCell ref="C29:C32"/>
    <mergeCell ref="D29:D32"/>
    <mergeCell ref="E29:E32"/>
    <mergeCell ref="B5:B7"/>
  </mergeCells>
  <pageMargins left="0.51181102362204722" right="0.39370078740157483" top="0.35433070866141736" bottom="0.27559055118110237" header="0.27559055118110237" footer="0.23622047244094491"/>
  <pageSetup paperSize="9" scale="52" fitToHeight="0" orientation="landscape" r:id="rId1"/>
  <rowBreaks count="8" manualBreakCount="8">
    <brk id="21" max="10" man="1"/>
    <brk id="41" max="10" man="1"/>
    <brk id="52" max="12" man="1"/>
    <brk id="68" max="12" man="1"/>
    <brk id="88" max="12" man="1"/>
    <brk id="107" max="12" man="1"/>
    <brk id="126" max="12" man="1"/>
    <brk id="13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2023-12-06T06:36:04Z</dcterms:modified>
</cp:coreProperties>
</file>