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25" windowWidth="14805" windowHeight="6990"/>
  </bookViews>
  <sheets>
    <sheet name="Лист1" sheetId="1" r:id="rId1"/>
    <sheet name="Лист2" sheetId="2" r:id="rId2"/>
    <sheet name="Лист3" sheetId="3" r:id="rId3"/>
  </sheets>
  <definedNames>
    <definedName name="_xlnm.Print_Titles" localSheetId="0">Лист1!$13:$13</definedName>
    <definedName name="_xlnm.Print_Area" localSheetId="0">Лист1!$A$1:$J$82</definedName>
  </definedNames>
  <calcPr calcId="162913"/>
</workbook>
</file>

<file path=xl/calcChain.xml><?xml version="1.0" encoding="utf-8"?>
<calcChain xmlns="http://schemas.openxmlformats.org/spreadsheetml/2006/main">
  <c r="I38" i="1" l="1"/>
  <c r="J38" i="1"/>
  <c r="H38" i="1"/>
  <c r="G38" i="1" s="1"/>
  <c r="H39" i="1"/>
  <c r="G39" i="1" s="1"/>
  <c r="G40" i="1"/>
  <c r="G41" i="1" l="1"/>
  <c r="G42" i="1"/>
  <c r="I76" i="1" l="1"/>
  <c r="J76" i="1"/>
  <c r="H76" i="1"/>
  <c r="I37" i="1"/>
  <c r="I43" i="1" s="1"/>
  <c r="J37" i="1"/>
  <c r="J43" i="1" s="1"/>
  <c r="H37" i="1"/>
  <c r="H43" i="1" s="1"/>
  <c r="G34" i="1" l="1"/>
  <c r="I32" i="1"/>
  <c r="J32" i="1"/>
  <c r="H32" i="1"/>
  <c r="H35" i="1"/>
  <c r="G51" i="1"/>
  <c r="I52" i="1"/>
  <c r="J52" i="1"/>
  <c r="H52" i="1"/>
  <c r="H45" i="1"/>
  <c r="H46" i="1"/>
  <c r="H57" i="1"/>
  <c r="G52" i="1" l="1"/>
  <c r="G65" i="1" l="1"/>
  <c r="G66" i="1"/>
  <c r="I44" i="1" l="1"/>
  <c r="J44" i="1"/>
  <c r="H44" i="1"/>
  <c r="G48" i="1"/>
  <c r="J80" i="1" l="1"/>
  <c r="I80" i="1"/>
  <c r="H80" i="1"/>
  <c r="I14" i="1"/>
  <c r="J14" i="1"/>
  <c r="G30" i="1"/>
  <c r="G31" i="1"/>
  <c r="G45" i="1" l="1"/>
  <c r="J79" i="1" l="1"/>
  <c r="I79" i="1"/>
  <c r="H79" i="1"/>
  <c r="I53" i="1"/>
  <c r="J53" i="1"/>
  <c r="H53" i="1"/>
  <c r="I36" i="1"/>
  <c r="J36" i="1"/>
  <c r="G29" i="1"/>
  <c r="G28" i="1"/>
  <c r="G17" i="1"/>
  <c r="G18" i="1"/>
  <c r="G44" i="1" l="1"/>
  <c r="G32" i="1"/>
  <c r="H15" i="1"/>
  <c r="H14" i="1" s="1"/>
  <c r="H36" i="1" s="1"/>
  <c r="G16" i="1"/>
  <c r="G36" i="1" l="1"/>
  <c r="G53" i="1"/>
  <c r="G35" i="1"/>
  <c r="G55" i="1"/>
  <c r="I64" i="1" l="1"/>
  <c r="H64" i="1"/>
  <c r="J64" i="1"/>
  <c r="G62" i="1"/>
  <c r="G63" i="1"/>
  <c r="I61" i="1"/>
  <c r="J61" i="1"/>
  <c r="J60" i="1" s="1"/>
  <c r="H61" i="1"/>
  <c r="H60" i="1" s="1"/>
  <c r="I60" i="1" l="1"/>
  <c r="G64" i="1"/>
  <c r="J67" i="1" l="1"/>
  <c r="G15" i="1" l="1"/>
  <c r="G20" i="1"/>
  <c r="G21" i="1"/>
  <c r="G22" i="1"/>
  <c r="G23" i="1"/>
  <c r="G24" i="1"/>
  <c r="G25" i="1"/>
  <c r="G26" i="1"/>
  <c r="G27" i="1"/>
  <c r="G33" i="1"/>
  <c r="H50" i="1"/>
  <c r="I50" i="1"/>
  <c r="J50" i="1"/>
  <c r="G49" i="1"/>
  <c r="I59" i="1"/>
  <c r="J59" i="1"/>
  <c r="G54" i="1"/>
  <c r="G56" i="1"/>
  <c r="G57" i="1"/>
  <c r="G58" i="1"/>
  <c r="H67" i="1"/>
  <c r="I67" i="1"/>
  <c r="G61" i="1"/>
  <c r="G68" i="1"/>
  <c r="G74" i="1" s="1"/>
  <c r="G69" i="1"/>
  <c r="G70" i="1"/>
  <c r="G71" i="1"/>
  <c r="G72" i="1"/>
  <c r="G73" i="1"/>
  <c r="I74" i="1"/>
  <c r="J74" i="1"/>
  <c r="G80" i="1"/>
  <c r="G50" i="1" l="1"/>
  <c r="J47" i="1"/>
  <c r="G59" i="1"/>
  <c r="H59" i="1"/>
  <c r="G76" i="1"/>
  <c r="I47" i="1"/>
  <c r="I75" i="1" s="1"/>
  <c r="H47" i="1"/>
  <c r="G46" i="1"/>
  <c r="G60" i="1"/>
  <c r="G67" i="1" s="1"/>
  <c r="G79" i="1"/>
  <c r="G14" i="1"/>
  <c r="I77" i="1" l="1"/>
  <c r="H77" i="1"/>
  <c r="H75" i="1"/>
  <c r="J75" i="1"/>
  <c r="J77" i="1"/>
  <c r="G47" i="1"/>
  <c r="G37" i="1"/>
  <c r="G43" i="1" s="1"/>
  <c r="G75" i="1" l="1"/>
  <c r="G77" i="1"/>
</calcChain>
</file>

<file path=xl/sharedStrings.xml><?xml version="1.0" encoding="utf-8"?>
<sst xmlns="http://schemas.openxmlformats.org/spreadsheetml/2006/main" count="187" uniqueCount="115">
  <si>
    <t>Нове будівництво мосту в парку ім.Ю.Гагаріна в м.Кривому Розі Дніпропетровської області</t>
  </si>
  <si>
    <t>Реконструкція приміщень під амбулаторію №2 "Центру первинної медико-санітарної допомоги №4" Криворізької міської ради з цілодобовим відділенням невідкладної допомоги за адресою: мкр-н Сонячний, 25а</t>
  </si>
  <si>
    <t xml:space="preserve">Реконструкція приміщень під амбулаторію "Центру первинної медико-санітарної допомоги №6" по вул. Миколаївське шосе, 21, приміщення 17 в м. Кривий Ріг Дніпропетровської області, 50067                                                                                                                                                             </t>
  </si>
  <si>
    <t xml:space="preserve">ПЕРЕЛІК </t>
  </si>
  <si>
    <t>Інша економічна діяльність</t>
  </si>
  <si>
    <t>Усього</t>
  </si>
  <si>
    <t>1</t>
  </si>
  <si>
    <t>Отримання сертифікатів (при введені об'єкта в експлуатацію, енергоефективності тощо)</t>
  </si>
  <si>
    <t>Проведення заходів з оплати поштових послуг</t>
  </si>
  <si>
    <t>Оплата авансових внесків для проведення виконавчого провадження</t>
  </si>
  <si>
    <t>Об'єкти комунального будівництва</t>
  </si>
  <si>
    <t>Назва напряму діяльності (пріоритетні завдання)</t>
  </si>
  <si>
    <t>Виконавці</t>
  </si>
  <si>
    <t>2019-2021</t>
  </si>
  <si>
    <t>Управління капітального будівництва виконкому Криворізької міської ради</t>
  </si>
  <si>
    <t>на 2021 рік</t>
  </si>
  <si>
    <t>Перелік заходів Програми</t>
  </si>
  <si>
    <t>1.2. Нове будівництво, реконструкція та капітальний ремонт об’єктів інженерно-транспортної інфраструктури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</si>
  <si>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</si>
  <si>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</si>
  <si>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</si>
  <si>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Інші заходи, пов'язані із супроводом реалізації інвестиційних проектів</t>
  </si>
  <si>
    <t xml:space="preserve">Оплата судового збору </t>
  </si>
  <si>
    <t xml:space="preserve">Реконструкція приміщень під амбулаторію  "Центру первинної медико-санітарної допомоги №2" по  вул. Ватутіна, 43/5, приміщення 129 в м.Кривий Ріг Дніпропетровської області                                                               </t>
  </si>
  <si>
    <t>Разом за Програмою, з них</t>
  </si>
  <si>
    <t>Джерела фінансування</t>
  </si>
  <si>
    <t>державний бюджет</t>
  </si>
  <si>
    <t>5.2. Капітальний ремонт спортивних споруд та будівель</t>
  </si>
  <si>
    <t xml:space="preserve">у тому числі: </t>
  </si>
  <si>
    <t>Назва об'єкта</t>
  </si>
  <si>
    <t>№</t>
  </si>
  <si>
    <t>+2394,749</t>
  </si>
  <si>
    <t>+500,000</t>
  </si>
  <si>
    <t>0,000</t>
  </si>
  <si>
    <t>+2000,000</t>
  </si>
  <si>
    <t>+7500,000</t>
  </si>
  <si>
    <t>-300,000</t>
  </si>
  <si>
    <t>+14766,921</t>
  </si>
  <si>
    <t>-2694,101</t>
  </si>
  <si>
    <t>+1392,451</t>
  </si>
  <si>
    <t>+2748,317</t>
  </si>
  <si>
    <t>Капітальний ремонт лікувальних закладів (інфекційна лікарня)</t>
  </si>
  <si>
    <t>+48239,650</t>
  </si>
  <si>
    <t>-200,000</t>
  </si>
  <si>
    <t>-49000,000</t>
  </si>
  <si>
    <t>+800,000</t>
  </si>
  <si>
    <t>+20593,771</t>
  </si>
  <si>
    <t>+7554,216</t>
  </si>
  <si>
    <t xml:space="preserve">Нове будівництво системи водовідведення від Криворізької загальноосвітньої школи
 І-ІІ ступенів №101 літ. «А”-1, А’-1» Криворізької міської ради Дніпропетровської області, за адресою: вул. Абрикосова, 1а, 
м. Кривий Ріг, Дніпропетровська обл.
</t>
  </si>
  <si>
    <t xml:space="preserve">Капітальний ремонт системи водовідведення від Криворізької загальноосвітньої школи 
І-ІІ ступенів №101 літ. «А”-1, А’-1» Криворізької міської ради Дніпропетровської області, за адресою: вул. Абрикосова, 1а, 
м. Кривий Ріг, Дніпропетровська обл.
</t>
  </si>
  <si>
    <t xml:space="preserve">Реконструкція приміщень під амбулаторію №3 комунального некомерційного підприємства "Центр первинної медико-санітарної допомоги №7" Криворізької міської ради за адресою: вул.Дружби, 2 в     м. Кривому Розі Дніпропетровської області </t>
  </si>
  <si>
    <t>Реконструкція адміністративної будівлі другого корпусу за адресою: 
пл.Молодіжна, 1, м. Кривий Ріг, Дніпропетровська область</t>
  </si>
  <si>
    <t>Загальний обсяг фінансування, тис. грн</t>
  </si>
  <si>
    <t>№ п/п</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</si>
  <si>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</si>
  <si>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</si>
  <si>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Реконструкція мереж теплопостачання, розташованих у Довгинцівському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</si>
  <si>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</si>
  <si>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до рішення міської ради</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</si>
  <si>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</si>
  <si>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Загальний обсяг фінансування заходу з них:</t>
  </si>
  <si>
    <t>Загальний обсяг фінансування заходу, з них:</t>
  </si>
  <si>
    <t>Інші заходи, пов'язані із супроводом реалізації інвестиційних проєктів</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</si>
  <si>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</si>
  <si>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Об'єкти будівництва адміністративних будівель</t>
  </si>
  <si>
    <t xml:space="preserve">        </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</si>
  <si>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</si>
  <si>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Нове будівництво дороги від  вул. Гетьманської до вул. Електроніки в Саксаганському та Центрально-Міському районах м. Кривого Рогу Дніпропетровської області, 50000</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</si>
  <si>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</si>
  <si>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Об'єкти будівництва споруд, установ і закладів фізичної культури та спорту</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</si>
  <si>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</si>
  <si>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Реконструкція комплексу будівель, розташованих за адресою: Дніпропетровська обл., м. Кривий Ріг, пр-т Металургів, буд. 2, під центр розвитку креативної економіки з освітніми, науково-дослідними, адміністратив-ними приміщеннями та закладом громадського харчування</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</si>
  <si>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</si>
  <si>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</si>
  <si>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Нове будівництво адміністративної будівлі з освітніми та науково-дослідними приміщення-ми в складі Центру креативної економіки м.Кривого Рогу за адресою: пр-т Металургів, буд. 2, м. Кривий Ріг, Дніпропетровська обл.</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</si>
  <si>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</si>
  <si>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</si>
  <si>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</si>
  <si>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</si>
  <si>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 xml:space="preserve">Загальний обсяг фінансування, з них:
</t>
  </si>
  <si>
    <r>
      <t xml:space="preserve">4.1 Нове будівництво, реконструкція та </t>
    </r>
    <r>
      <rPr>
        <b/>
        <sz val="9"/>
        <color theme="1"/>
        <rFont val="Times New Roman"/>
        <family val="1"/>
        <charset val="204"/>
      </rPr>
      <t>капітальний ремонт</t>
    </r>
    <r>
      <rPr>
        <b/>
        <sz val="9"/>
        <rFont val="Times New Roman"/>
        <family val="1"/>
        <charset val="204"/>
      </rPr>
      <t xml:space="preserve"> закладів культури</t>
    </r>
  </si>
  <si>
    <t xml:space="preserve">у тому числі орієнтовний обсяг </t>
  </si>
  <si>
    <t>4.1. Капітальний ремонт закладів культури</t>
  </si>
  <si>
    <t>бюджет Криворізької міської територіальної громади</t>
  </si>
  <si>
    <t>за рахунок кредиту для фінансування субпроекту «Модернізація системи теплопостачання  міста</t>
  </si>
  <si>
    <t>2022-2024</t>
  </si>
  <si>
    <t>Нове будівництво, реконструкція та капітальний ремонт об’єктів житлово-комунального призначення</t>
  </si>
  <si>
    <t>Нове будівництво та реконструкція спортивних споруд і будівель</t>
  </si>
  <si>
    <t>Нове будівництво, реконструкція та капітальний ремонт адміністративних будівель</t>
  </si>
  <si>
    <t>заходів і завдань Програми на 2019–2024 роки</t>
  </si>
  <si>
    <t>Програма капітального будівництва об’єктів 
інфраструктури м. Кривого Рогу на 2019–2024 роки</t>
  </si>
  <si>
    <t>Реконструкція нежитлового приміщення №69, вбудованого в перший поверх житлового будинку №24 на вул. Івана Сірка в м. Кривому Розі Дніпропетровської області під амбулаторію</t>
  </si>
  <si>
    <t>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
кої міської ради Дніпропетровської області, за адресою: вул. Кибальчича, 19, Тернівський район, м. Кривий Ріг, Дніпропетровська обл., Україна</t>
  </si>
  <si>
    <t xml:space="preserve">            Керуюча справами виконкому                                                   Тетяна Мала
                                                       </t>
  </si>
  <si>
    <t>1.3. Капітальний ремонт об’єктів благоустрою</t>
  </si>
  <si>
    <t>3.1. Нове будівництво та реконструкція лікувальних закладів</t>
  </si>
  <si>
    <t>3.2. Капітальний ремонт лікувальних закладів</t>
  </si>
  <si>
    <t xml:space="preserve"> Нове будівництво та реконструкція дошкільних, позашкільних і загальноосвітніх навчальних закладів</t>
  </si>
  <si>
    <r>
      <rPr>
        <b/>
        <i/>
        <sz val="9"/>
        <color theme="1"/>
        <rFont val="Times New Roman"/>
        <family val="1"/>
        <charset val="204"/>
      </rPr>
      <t xml:space="preserve">Реконструкція фасадів будівлі та малої чаші басейну з урахуванням потреб маломобільних груп населення; </t>
    </r>
    <r>
      <rPr>
        <i/>
        <sz val="9"/>
        <color theme="1"/>
        <rFont val="Times New Roman"/>
        <family val="1"/>
        <charset val="204"/>
      </rPr>
      <t xml:space="preserve">
реконструкція частини будівлі басейну                  літ. «А-3» Палацу водних видів спорту, розташованого за адресою: вул. Соборності, 2, м. Кривий Ріг, Дніпропетровська обл., Україна</t>
    </r>
  </si>
  <si>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</si>
  <si>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</si>
  <si>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Об'єкти будівництва установ та закладів культури</t>
  </si>
  <si>
    <t>Капітальний ремонт закладів культури</t>
  </si>
  <si>
    <t>7</t>
  </si>
  <si>
    <t xml:space="preserve">Виготовлення проектно-кошторисної документації з подальшим проходженням експертизи реконструкції універсального спортивного майданчика для Криворізької гімназії №104 Криворізької міської ради 
(адреса місцезнаходження: вулиця Авангардна, будинок 8, місто Кривий Ріг, Криворізький район, Дніпропетровська область, 50482; код юридичної особи в ЄДРПОУ: 33453533) </t>
  </si>
  <si>
    <t xml:space="preserve">Виготовлення проектно-кошторисної документації з подальшим проходженням експертизи реконструкції універсального спортивного майданчика та капітального ремонту пришкільної території для Криворізької загальноосвітньої школи І-ІІІ ступенів №75 Криворізької міської ради Дніпропетровської області (адреса місцезнаходження: вулиця Героїв АТО, будинок 52, місто Кривий Ріг, Криворізький район, Дніпропетровська область, 50065; код юридичної особи в ЄДРПОУ:33265592) </t>
  </si>
  <si>
    <t>Державний бюджет</t>
  </si>
  <si>
    <t>Загальний обсяг фінансування заходу з них за виконавцем:</t>
  </si>
  <si>
    <t>управління капітального будівництва виконкому Криворізької міської ради,</t>
  </si>
  <si>
    <t>департамент овіти і науки виконкому Криворізької міської ради</t>
  </si>
  <si>
    <t>Строк викона-ня, роки</t>
  </si>
  <si>
    <t>Реконструкція систем теплозабезпечення з установленням індивідуальних теплових пунктів для будівель і споруд бюджетної та житлової сфери м .Кривого Рогу Дніпропетровської обл. (технічний нагляд)</t>
  </si>
  <si>
    <t>Нове будівництво мосту в парку ім.Ю.Гагаріна Дніпропетровської області</t>
  </si>
  <si>
    <t xml:space="preserve"> Додаток 3</t>
  </si>
  <si>
    <t>26.01.2022 №1106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</si>
</sst>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8" x14ac:knownFonts="1">
    <font>
      <sz val="11"/>
      <color theme="1"/>
      <name val="Calibri"/>
      <family val="2"/>
      <scheme val="minor"/>
    </font>
    <font>
      <b/>
      <i/>
      <sz val="11"/>
      <color theme="1"/>
      <name val="Calibri"/>
      <family val="2"/>
      <scheme val="minor"/>
    </font>
    <font>
      <b/>
      <i/>
      <sz val="14"/>
      <color theme="1"/>
      <name val="Times New Roman"/>
      <family val="1"/>
      <charset val="204"/>
    </font>
    <font>
      <b/>
      <i/>
      <sz val="10"/>
      <color theme="1"/>
      <name val="Times New Roman"/>
      <family val="1"/>
      <charset val="204"/>
    </font>
    <font>
      <i/>
      <sz val="12"/>
      <color theme="1"/>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b/>
      <i/>
      <sz val="9"/>
      <color theme="1"/>
      <name val="Times New Roman"/>
      <family val="1"/>
      <charset val="204"/>
    </font>
    <font>
      <sz val="9"/>
      <color theme="1"/>
      <name val="Calibri"/>
      <family val="2"/>
      <scheme val="minor"/>
    </font>
    <font>
      <b/>
      <i/>
      <sz val="9"/>
      <color theme="1"/>
      <name val="Calibri"/>
      <family val="2"/>
      <scheme val="minor"/>
    </font>
    <font>
      <b/>
      <sz val="9"/>
      <color theme="1"/>
      <name val="Times New Roman"/>
      <family val="1"/>
      <charset val="204"/>
    </font>
    <font>
      <b/>
      <sz val="9"/>
      <name val="Times New Roman"/>
      <family val="1"/>
      <charset val="204"/>
    </font>
    <font>
      <sz val="9"/>
      <name val="Times New Roman"/>
      <family val="1"/>
      <charset val="204"/>
    </font>
    <font>
      <i/>
      <sz val="9"/>
      <name val="Times New Roman"/>
      <family val="1"/>
      <charset val="204"/>
    </font>
    <font>
      <b/>
      <i/>
      <sz val="9"/>
      <name val="Times New Roman"/>
      <family val="1"/>
      <charset val="204"/>
    </font>
    <font>
      <i/>
      <sz val="11"/>
      <color theme="1"/>
      <name val="Calibri"/>
      <family val="2"/>
      <scheme val="minor"/>
    </font>
    <font>
      <sz val="11"/>
      <color theme="1"/>
      <name val="Times New Roman"/>
      <family val="1"/>
      <charset val="204"/>
    </font>
    <font>
      <b/>
      <i/>
      <sz val="16"/>
      <color theme="1"/>
      <name val="Times New Roman"/>
      <family val="1"/>
      <charset val="204"/>
    </font>
    <font>
      <sz val="11"/>
      <name val="Calibri"/>
      <family val="2"/>
      <scheme val="minor"/>
    </font>
    <font>
      <sz val="14"/>
      <color theme="1"/>
      <name val="Calibri"/>
      <family val="2"/>
      <scheme val="minor"/>
    </font>
    <font>
      <sz val="18"/>
      <color theme="1"/>
      <name val="Calibri"/>
      <family val="2"/>
      <scheme val="minor"/>
    </font>
    <font>
      <b/>
      <i/>
      <sz val="18"/>
      <color theme="1"/>
      <name val="Times New Roman"/>
      <family val="1"/>
      <charset val="204"/>
    </font>
    <font>
      <i/>
      <sz val="18"/>
      <name val="Times New Roman"/>
      <family val="1"/>
      <charset val="204"/>
    </font>
    <font>
      <b/>
      <i/>
      <sz val="18"/>
      <color theme="1"/>
      <name val="Calibri"/>
      <family val="2"/>
      <scheme val="minor"/>
    </font>
    <font>
      <sz val="9"/>
      <color theme="1"/>
      <name val="Times New Roman"/>
      <family val="1"/>
      <charset val="204"/>
    </font>
    <font>
      <i/>
      <sz val="9"/>
      <color theme="1"/>
      <name val="Times New Roman"/>
      <family val="1"/>
      <charset val="204"/>
    </font>
    <font>
      <i/>
      <sz val="12"/>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222">
    <xf numFmtId="0" fontId="0" fillId="0" borderId="0" xfId="0"/>
    <xf numFmtId="0" fontId="0" fillId="0" borderId="0" xfId="0" applyBorder="1"/>
    <xf numFmtId="0" fontId="2" fillId="0" borderId="0" xfId="0" applyFont="1" applyBorder="1"/>
    <xf numFmtId="164" fontId="0" fillId="0" borderId="0" xfId="0" applyNumberFormat="1"/>
    <xf numFmtId="0" fontId="0" fillId="0" borderId="0" xfId="0" applyFill="1"/>
    <xf numFmtId="0" fontId="14" fillId="2" borderId="11" xfId="0" applyFont="1" applyFill="1" applyBorder="1" applyAlignment="1">
      <alignment horizontal="left" vertical="top" wrapText="1"/>
    </xf>
    <xf numFmtId="164" fontId="5" fillId="2" borderId="6"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12" fillId="2" borderId="8" xfId="0" applyFont="1" applyFill="1" applyBorder="1" applyAlignment="1">
      <alignment horizontal="left" vertical="top" wrapText="1"/>
    </xf>
    <xf numFmtId="0" fontId="4" fillId="0" borderId="0" xfId="0" applyFont="1" applyFill="1" applyAlignment="1">
      <alignment horizontal="left" vertical="top"/>
    </xf>
    <xf numFmtId="0" fontId="11" fillId="2" borderId="3" xfId="0" applyFont="1" applyFill="1" applyBorder="1" applyAlignment="1">
      <alignment vertical="top" wrapText="1"/>
    </xf>
    <xf numFmtId="164" fontId="6" fillId="2" borderId="6"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5" fillId="2" borderId="10" xfId="0" applyNumberFormat="1" applyFont="1" applyFill="1" applyBorder="1" applyAlignment="1">
      <alignment horizontal="center" vertical="top" wrapText="1"/>
    </xf>
    <xf numFmtId="0" fontId="13" fillId="2" borderId="4" xfId="0" applyFont="1" applyFill="1" applyBorder="1" applyAlignment="1">
      <alignment vertical="top" wrapText="1"/>
    </xf>
    <xf numFmtId="0" fontId="17" fillId="0" borderId="0" xfId="0" applyFont="1"/>
    <xf numFmtId="0" fontId="17" fillId="0" borderId="0" xfId="0" applyFont="1" applyAlignment="1">
      <alignment wrapText="1"/>
    </xf>
    <xf numFmtId="0" fontId="17" fillId="0" borderId="1" xfId="0" applyFont="1" applyBorder="1" applyAlignment="1">
      <alignment horizontal="left" vertical="top" wrapText="1"/>
    </xf>
    <xf numFmtId="0" fontId="2" fillId="0" borderId="1" xfId="0" applyFont="1" applyBorder="1" applyAlignment="1">
      <alignment horizontal="center" vertical="top" wrapText="1"/>
    </xf>
    <xf numFmtId="2" fontId="4" fillId="0" borderId="1" xfId="0" applyNumberFormat="1" applyFont="1" applyBorder="1" applyAlignment="1">
      <alignment horizontal="center" wrapText="1"/>
    </xf>
    <xf numFmtId="49" fontId="2" fillId="0" borderId="1" xfId="0" applyNumberFormat="1" applyFont="1" applyBorder="1" applyAlignment="1">
      <alignment horizontal="center" wrapText="1"/>
    </xf>
    <xf numFmtId="0" fontId="2" fillId="0" borderId="0" xfId="0" applyFont="1" applyFill="1" applyAlignment="1">
      <alignment horizontal="center" vertical="center" wrapText="1"/>
    </xf>
    <xf numFmtId="0" fontId="13" fillId="2" borderId="3" xfId="0" applyFont="1" applyFill="1" applyBorder="1" applyAlignment="1">
      <alignment vertical="top" wrapText="1"/>
    </xf>
    <xf numFmtId="0" fontId="11" fillId="2" borderId="4" xfId="0" applyFont="1" applyFill="1" applyBorder="1" applyAlignment="1">
      <alignment vertical="top" wrapText="1"/>
    </xf>
    <xf numFmtId="164" fontId="5" fillId="2" borderId="4"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0" fontId="4" fillId="0" borderId="0" xfId="0" applyFont="1" applyAlignment="1">
      <alignment wrapText="1"/>
    </xf>
    <xf numFmtId="0" fontId="13" fillId="2" borderId="2" xfId="0" applyFont="1" applyFill="1" applyBorder="1" applyAlignment="1">
      <alignment vertical="top" wrapText="1"/>
    </xf>
    <xf numFmtId="164" fontId="6" fillId="2" borderId="13" xfId="0" applyNumberFormat="1" applyFont="1" applyFill="1" applyBorder="1" applyAlignment="1">
      <alignment horizontal="center" vertical="top" wrapText="1"/>
    </xf>
    <xf numFmtId="0" fontId="11" fillId="2" borderId="8" xfId="0" applyFont="1" applyFill="1" applyBorder="1" applyAlignment="1">
      <alignment horizontal="left" vertical="top" wrapText="1"/>
    </xf>
    <xf numFmtId="164" fontId="5" fillId="2" borderId="9" xfId="0" applyNumberFormat="1" applyFont="1" applyFill="1" applyBorder="1" applyAlignment="1">
      <alignment horizontal="center" vertical="top" wrapText="1"/>
    </xf>
    <xf numFmtId="164" fontId="5" fillId="2" borderId="3" xfId="0" applyNumberFormat="1" applyFont="1" applyFill="1" applyBorder="1" applyAlignment="1">
      <alignment horizontal="center" vertical="top" wrapText="1"/>
    </xf>
    <xf numFmtId="164" fontId="3" fillId="2" borderId="1" xfId="0" applyNumberFormat="1" applyFont="1" applyFill="1" applyBorder="1" applyAlignment="1">
      <alignment horizontal="center"/>
    </xf>
    <xf numFmtId="164" fontId="7" fillId="2" borderId="10" xfId="0" applyNumberFormat="1" applyFont="1" applyFill="1" applyBorder="1" applyAlignment="1">
      <alignment horizontal="center" vertical="top" wrapText="1"/>
    </xf>
    <xf numFmtId="0" fontId="13" fillId="2" borderId="1" xfId="0" applyFont="1" applyFill="1" applyBorder="1" applyAlignment="1">
      <alignment vertical="top" wrapText="1"/>
    </xf>
    <xf numFmtId="0" fontId="1" fillId="0" borderId="0" xfId="0" applyFont="1" applyFill="1" applyAlignment="1">
      <alignment wrapText="1"/>
    </xf>
    <xf numFmtId="49" fontId="11" fillId="2" borderId="4" xfId="0" applyNumberFormat="1" applyFont="1" applyFill="1" applyBorder="1" applyAlignment="1">
      <alignment vertical="top" wrapText="1"/>
    </xf>
    <xf numFmtId="0" fontId="8" fillId="2" borderId="1" xfId="0" applyFont="1" applyFill="1" applyBorder="1" applyAlignment="1">
      <alignment horizontal="center" vertical="center" wrapText="1"/>
    </xf>
    <xf numFmtId="49" fontId="11" fillId="2" borderId="11" xfId="0" applyNumberFormat="1" applyFont="1" applyFill="1" applyBorder="1" applyAlignment="1">
      <alignment vertical="top" wrapText="1"/>
    </xf>
    <xf numFmtId="0" fontId="8" fillId="2" borderId="6" xfId="0" applyFont="1" applyFill="1" applyBorder="1" applyAlignment="1">
      <alignment horizontal="center" vertical="center" wrapText="1"/>
    </xf>
    <xf numFmtId="0" fontId="11" fillId="2" borderId="1" xfId="0" applyFont="1" applyFill="1" applyBorder="1" applyAlignment="1">
      <alignment horizontal="left" vertical="top" wrapText="1"/>
    </xf>
    <xf numFmtId="0" fontId="13" fillId="2" borderId="9" xfId="0" applyFont="1" applyFill="1" applyBorder="1" applyAlignment="1">
      <alignment vertical="top" wrapText="1"/>
    </xf>
    <xf numFmtId="0" fontId="13" fillId="2" borderId="10" xfId="0" applyFont="1" applyFill="1" applyBorder="1" applyAlignment="1">
      <alignment vertical="top" wrapText="1"/>
    </xf>
    <xf numFmtId="0" fontId="11" fillId="2" borderId="3" xfId="0" applyFont="1" applyFill="1" applyBorder="1" applyAlignment="1">
      <alignment horizontal="center" vertical="top" wrapText="1"/>
    </xf>
    <xf numFmtId="0" fontId="11" fillId="2" borderId="11" xfId="0" applyFont="1" applyFill="1" applyBorder="1" applyAlignment="1">
      <alignment vertical="top" wrapText="1"/>
    </xf>
    <xf numFmtId="0" fontId="13" fillId="2" borderId="11" xfId="0" applyFont="1" applyFill="1" applyBorder="1" applyAlignment="1">
      <alignment vertical="top" wrapText="1"/>
    </xf>
    <xf numFmtId="0" fontId="13" fillId="2" borderId="13" xfId="0" applyFont="1" applyFill="1" applyBorder="1" applyAlignment="1">
      <alignment vertical="top" wrapText="1"/>
    </xf>
    <xf numFmtId="0" fontId="13" fillId="2" borderId="7" xfId="0" applyFont="1" applyFill="1" applyBorder="1" applyAlignment="1">
      <alignment vertical="top" wrapText="1"/>
    </xf>
    <xf numFmtId="0" fontId="13" fillId="2" borderId="12" xfId="0" applyFont="1" applyFill="1" applyBorder="1" applyAlignment="1">
      <alignment vertical="top" wrapText="1"/>
    </xf>
    <xf numFmtId="49" fontId="11" fillId="2" borderId="12" xfId="0" applyNumberFormat="1" applyFont="1" applyFill="1" applyBorder="1" applyAlignment="1">
      <alignment vertical="top" wrapText="1"/>
    </xf>
    <xf numFmtId="0" fontId="11" fillId="2" borderId="2" xfId="0" applyFont="1" applyFill="1" applyBorder="1" applyAlignment="1">
      <alignment vertical="top" wrapText="1"/>
    </xf>
    <xf numFmtId="0" fontId="14" fillId="2" borderId="15" xfId="0" applyFont="1" applyFill="1" applyBorder="1" applyAlignment="1">
      <alignment horizontal="left" vertical="top" wrapText="1"/>
    </xf>
    <xf numFmtId="0" fontId="11" fillId="2" borderId="7" xfId="0" applyFont="1" applyFill="1" applyBorder="1" applyAlignment="1">
      <alignment vertical="top" wrapText="1"/>
    </xf>
    <xf numFmtId="0" fontId="14" fillId="2" borderId="12" xfId="0" applyFont="1" applyFill="1" applyBorder="1" applyAlignment="1">
      <alignment horizontal="left" vertical="top" wrapText="1"/>
    </xf>
    <xf numFmtId="0" fontId="14" fillId="2" borderId="14" xfId="0" applyFont="1" applyFill="1" applyBorder="1" applyAlignment="1">
      <alignment vertical="top" wrapText="1"/>
    </xf>
    <xf numFmtId="0" fontId="13" fillId="2" borderId="0" xfId="0" applyFont="1" applyFill="1" applyBorder="1" applyAlignment="1">
      <alignment vertical="top" wrapText="1"/>
    </xf>
    <xf numFmtId="0" fontId="13" fillId="2" borderId="9" xfId="0" applyFont="1" applyFill="1" applyBorder="1" applyAlignment="1">
      <alignment horizontal="left" vertical="top" wrapText="1"/>
    </xf>
    <xf numFmtId="164" fontId="5" fillId="2" borderId="7" xfId="0" applyNumberFormat="1" applyFont="1" applyFill="1" applyBorder="1" applyAlignment="1">
      <alignment horizontal="center" vertical="top" wrapText="1"/>
    </xf>
    <xf numFmtId="164" fontId="5" fillId="2" borderId="12" xfId="0" applyNumberFormat="1" applyFont="1" applyFill="1" applyBorder="1" applyAlignment="1">
      <alignment horizontal="center" vertical="top" wrapText="1"/>
    </xf>
    <xf numFmtId="0" fontId="13" fillId="2" borderId="15" xfId="0" applyFont="1" applyFill="1" applyBorder="1" applyAlignment="1">
      <alignment vertical="top" wrapText="1"/>
    </xf>
    <xf numFmtId="0" fontId="11" fillId="2" borderId="7" xfId="0" applyFont="1" applyFill="1" applyBorder="1" applyAlignment="1">
      <alignment horizontal="center" vertical="top" wrapText="1"/>
    </xf>
    <xf numFmtId="0" fontId="11" fillId="2" borderId="12" xfId="0" applyFont="1" applyFill="1" applyBorder="1" applyAlignment="1">
      <alignment vertical="top" wrapText="1"/>
    </xf>
    <xf numFmtId="0" fontId="13" fillId="2" borderId="1" xfId="0" applyFont="1" applyFill="1" applyBorder="1" applyAlignment="1">
      <alignment horizontal="left" vertical="top" wrapText="1"/>
    </xf>
    <xf numFmtId="0" fontId="13" fillId="2" borderId="6" xfId="0" applyFont="1" applyFill="1" applyBorder="1" applyAlignment="1">
      <alignment vertical="top" wrapText="1"/>
    </xf>
    <xf numFmtId="0" fontId="11" fillId="2" borderId="1" xfId="0" applyFont="1" applyFill="1" applyBorder="1" applyAlignment="1">
      <alignment vertical="top" wrapText="1"/>
    </xf>
    <xf numFmtId="0" fontId="19" fillId="0" borderId="0" xfId="0" applyFont="1"/>
    <xf numFmtId="0" fontId="13" fillId="2" borderId="3"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6" xfId="0" applyFont="1" applyFill="1" applyBorder="1" applyAlignment="1">
      <alignment horizontal="left" vertical="top" wrapText="1"/>
    </xf>
    <xf numFmtId="0" fontId="14" fillId="2" borderId="3" xfId="0" applyFont="1" applyFill="1" applyBorder="1" applyAlignment="1">
      <alignment horizontal="left" vertical="top" wrapText="1"/>
    </xf>
    <xf numFmtId="0" fontId="14" fillId="2" borderId="4" xfId="0" applyFont="1" applyFill="1" applyBorder="1" applyAlignment="1">
      <alignment horizontal="left" vertical="top" wrapText="1"/>
    </xf>
    <xf numFmtId="0" fontId="13" fillId="2" borderId="11"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8" xfId="0" applyFont="1" applyFill="1" applyBorder="1" applyAlignment="1">
      <alignment horizontal="left" vertical="top" wrapText="1"/>
    </xf>
    <xf numFmtId="0" fontId="0" fillId="2" borderId="3" xfId="0" applyFill="1" applyBorder="1" applyAlignment="1">
      <alignment vertical="top" wrapText="1"/>
    </xf>
    <xf numFmtId="164" fontId="6" fillId="2" borderId="10" xfId="0" applyNumberFormat="1" applyFont="1" applyFill="1" applyBorder="1" applyAlignment="1">
      <alignment horizontal="center" vertical="top" wrapText="1"/>
    </xf>
    <xf numFmtId="49" fontId="11" fillId="2" borderId="3" xfId="0" applyNumberFormat="1" applyFont="1" applyFill="1" applyBorder="1" applyAlignment="1">
      <alignment vertical="top" wrapText="1"/>
    </xf>
    <xf numFmtId="164" fontId="0" fillId="0" borderId="0" xfId="0" applyNumberFormat="1" applyBorder="1"/>
    <xf numFmtId="0" fontId="18" fillId="0" borderId="0" xfId="0" applyFont="1" applyFill="1" applyAlignment="1">
      <alignment horizontal="center" vertical="center" wrapText="1"/>
    </xf>
    <xf numFmtId="0" fontId="1" fillId="0" borderId="0" xfId="0" applyFont="1" applyFill="1" applyAlignment="1">
      <alignment wrapText="1"/>
    </xf>
    <xf numFmtId="164" fontId="6" fillId="2" borderId="2" xfId="0" applyNumberFormat="1" applyFont="1" applyFill="1" applyBorder="1" applyAlignment="1">
      <alignment horizontal="center" vertical="top" wrapText="1"/>
    </xf>
    <xf numFmtId="0" fontId="13" fillId="2" borderId="1" xfId="0" applyFont="1" applyFill="1" applyBorder="1" applyAlignment="1">
      <alignment wrapText="1"/>
    </xf>
    <xf numFmtId="0" fontId="11" fillId="2" borderId="3" xfId="0" applyFont="1" applyFill="1" applyBorder="1" applyAlignment="1">
      <alignment horizontal="left" vertical="top" wrapText="1"/>
    </xf>
    <xf numFmtId="0" fontId="11" fillId="2" borderId="4" xfId="0" applyFont="1" applyFill="1" applyBorder="1" applyAlignment="1">
      <alignment horizontal="left" vertical="top"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wrapText="1"/>
    </xf>
    <xf numFmtId="0" fontId="8" fillId="2" borderId="1" xfId="0" applyFont="1" applyFill="1" applyBorder="1" applyAlignment="1">
      <alignment horizontal="center"/>
    </xf>
    <xf numFmtId="0" fontId="8" fillId="2" borderId="8" xfId="0" applyFont="1" applyFill="1" applyBorder="1" applyAlignment="1">
      <alignment horizontal="center"/>
    </xf>
    <xf numFmtId="0" fontId="8" fillId="2" borderId="6" xfId="0" applyFont="1" applyFill="1" applyBorder="1" applyAlignment="1">
      <alignment horizontal="center" wrapText="1"/>
    </xf>
    <xf numFmtId="0" fontId="11" fillId="2" borderId="10" xfId="0" applyFont="1" applyFill="1" applyBorder="1" applyAlignment="1">
      <alignment vertical="top" wrapText="1"/>
    </xf>
    <xf numFmtId="164" fontId="5" fillId="2" borderId="11" xfId="0" applyNumberFormat="1" applyFont="1" applyFill="1" applyBorder="1" applyAlignment="1">
      <alignment horizontal="center" vertical="top" wrapText="1"/>
    </xf>
    <xf numFmtId="49" fontId="11" fillId="2" borderId="1" xfId="0" applyNumberFormat="1" applyFont="1" applyFill="1" applyBorder="1" applyAlignment="1">
      <alignment vertical="top" wrapText="1"/>
    </xf>
    <xf numFmtId="0" fontId="11" fillId="2" borderId="4" xfId="0" applyFont="1" applyFill="1" applyBorder="1" applyAlignment="1">
      <alignment horizontal="left" vertical="top" wrapText="1"/>
    </xf>
    <xf numFmtId="0" fontId="14" fillId="2" borderId="8" xfId="0" applyFont="1" applyFill="1" applyBorder="1" applyAlignment="1">
      <alignment horizontal="left" vertical="top" wrapText="1"/>
    </xf>
    <xf numFmtId="0" fontId="13" fillId="2" borderId="7" xfId="0" applyFont="1" applyFill="1" applyBorder="1" applyAlignment="1">
      <alignment wrapText="1"/>
    </xf>
    <xf numFmtId="164" fontId="20" fillId="0" borderId="0" xfId="0" applyNumberFormat="1" applyFont="1"/>
    <xf numFmtId="0" fontId="0" fillId="0" borderId="0" xfId="0" applyAlignment="1">
      <alignment horizontal="left"/>
    </xf>
    <xf numFmtId="164" fontId="0" fillId="0" borderId="0" xfId="0" applyNumberFormat="1" applyAlignment="1">
      <alignment horizontal="left"/>
    </xf>
    <xf numFmtId="0" fontId="0" fillId="0" borderId="9" xfId="0" applyBorder="1"/>
    <xf numFmtId="0" fontId="11" fillId="2" borderId="4" xfId="0" applyFont="1" applyFill="1" applyBorder="1" applyAlignment="1">
      <alignment horizontal="center" vertical="top" wrapText="1"/>
    </xf>
    <xf numFmtId="0" fontId="11" fillId="2" borderId="14" xfId="0" applyFont="1" applyFill="1" applyBorder="1" applyAlignment="1">
      <alignment horizontal="left" vertical="top" wrapText="1"/>
    </xf>
    <xf numFmtId="2" fontId="0" fillId="0" borderId="0" xfId="0" applyNumberFormat="1"/>
    <xf numFmtId="0" fontId="21" fillId="0" borderId="0" xfId="0" applyFont="1" applyFill="1"/>
    <xf numFmtId="0" fontId="23" fillId="0" borderId="0" xfId="0" applyFont="1" applyFill="1" applyAlignment="1">
      <alignment horizontal="left"/>
    </xf>
    <xf numFmtId="0" fontId="22" fillId="0" borderId="0" xfId="0" applyFont="1" applyFill="1" applyAlignment="1">
      <alignment horizontal="center" vertical="center" wrapText="1"/>
    </xf>
    <xf numFmtId="0" fontId="24" fillId="0" borderId="0" xfId="0" applyFont="1" applyFill="1" applyAlignment="1">
      <alignment wrapText="1"/>
    </xf>
    <xf numFmtId="0" fontId="11" fillId="2" borderId="11" xfId="0" applyFont="1" applyFill="1" applyBorder="1" applyAlignment="1">
      <alignment horizontal="center" vertical="top" wrapText="1"/>
    </xf>
    <xf numFmtId="164" fontId="7" fillId="2" borderId="4" xfId="0" applyNumberFormat="1" applyFont="1" applyFill="1" applyBorder="1" applyAlignment="1">
      <alignment horizontal="center" vertical="top" wrapText="1"/>
    </xf>
    <xf numFmtId="0" fontId="13" fillId="2" borderId="14" xfId="0" applyFont="1" applyFill="1" applyBorder="1" applyAlignment="1">
      <alignment vertical="top" wrapText="1"/>
    </xf>
    <xf numFmtId="0" fontId="14" fillId="2" borderId="14" xfId="0" applyFont="1" applyFill="1" applyBorder="1" applyAlignment="1">
      <alignment horizontal="left" vertical="top" wrapText="1"/>
    </xf>
    <xf numFmtId="0" fontId="14" fillId="2" borderId="4" xfId="0" applyFont="1" applyFill="1" applyBorder="1" applyAlignment="1">
      <alignment vertical="top" wrapText="1"/>
    </xf>
    <xf numFmtId="0" fontId="13" fillId="2" borderId="2" xfId="0" applyFont="1" applyFill="1" applyBorder="1" applyAlignment="1">
      <alignment horizontal="left" vertical="top" wrapText="1"/>
    </xf>
    <xf numFmtId="0" fontId="11" fillId="2" borderId="2" xfId="0" applyFont="1" applyFill="1" applyBorder="1" applyAlignment="1">
      <alignment horizontal="left" vertical="top" wrapText="1"/>
    </xf>
    <xf numFmtId="0" fontId="25" fillId="2" borderId="11" xfId="0" applyFont="1" applyFill="1" applyBorder="1" applyAlignment="1">
      <alignment vertical="top" wrapText="1"/>
    </xf>
    <xf numFmtId="0" fontId="25" fillId="2" borderId="2" xfId="0" applyFont="1" applyFill="1" applyBorder="1" applyAlignment="1">
      <alignment horizontal="left" vertical="top" wrapText="1"/>
    </xf>
    <xf numFmtId="0" fontId="26" fillId="2" borderId="8" xfId="0" applyFont="1" applyFill="1" applyBorder="1" applyAlignment="1">
      <alignment horizontal="left" vertical="top" wrapText="1"/>
    </xf>
    <xf numFmtId="0" fontId="25" fillId="2" borderId="3" xfId="0" applyFont="1" applyFill="1" applyBorder="1" applyAlignment="1">
      <alignment vertical="top" wrapText="1"/>
    </xf>
    <xf numFmtId="0" fontId="25" fillId="2" borderId="12" xfId="0" applyFont="1" applyFill="1" applyBorder="1" applyAlignment="1">
      <alignment vertical="top" wrapText="1"/>
    </xf>
    <xf numFmtId="0" fontId="25" fillId="2" borderId="4" xfId="0" applyFont="1" applyFill="1" applyBorder="1" applyAlignment="1">
      <alignment horizontal="left" vertical="top" wrapText="1"/>
    </xf>
    <xf numFmtId="0" fontId="26" fillId="2" borderId="14" xfId="0" applyFont="1" applyFill="1" applyBorder="1" applyAlignment="1">
      <alignment horizontal="left" vertical="top" wrapText="1"/>
    </xf>
    <xf numFmtId="0" fontId="25" fillId="2" borderId="4" xfId="0" applyFont="1" applyFill="1" applyBorder="1" applyAlignment="1">
      <alignment vertical="top" wrapText="1"/>
    </xf>
    <xf numFmtId="0" fontId="25" fillId="2" borderId="14"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vertical="top" wrapText="1"/>
    </xf>
    <xf numFmtId="49" fontId="11" fillId="2" borderId="7" xfId="0" applyNumberFormat="1" applyFont="1" applyFill="1" applyBorder="1" applyAlignment="1">
      <alignment vertical="top" wrapText="1"/>
    </xf>
    <xf numFmtId="0" fontId="0" fillId="0" borderId="3" xfId="0" applyBorder="1"/>
    <xf numFmtId="0" fontId="0" fillId="0" borderId="4" xfId="0" applyBorder="1"/>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9" xfId="0" applyFont="1" applyFill="1" applyBorder="1" applyAlignment="1">
      <alignment horizontal="left" vertical="top" wrapText="1"/>
    </xf>
    <xf numFmtId="0" fontId="13" fillId="2" borderId="2"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2" xfId="0" applyFont="1" applyFill="1" applyBorder="1" applyAlignment="1">
      <alignment horizontal="left" vertical="top" wrapText="1"/>
    </xf>
    <xf numFmtId="0" fontId="14" fillId="2" borderId="14" xfId="0" applyFont="1" applyFill="1" applyBorder="1" applyAlignment="1">
      <alignment horizontal="left" vertical="top" wrapText="1"/>
    </xf>
    <xf numFmtId="0" fontId="11" fillId="2" borderId="2" xfId="0" applyFont="1" applyFill="1" applyBorder="1" applyAlignment="1">
      <alignment horizontal="center" vertical="top" wrapText="1"/>
    </xf>
    <xf numFmtId="0" fontId="11" fillId="2" borderId="5" xfId="0" applyFont="1" applyFill="1" applyBorder="1" applyAlignment="1">
      <alignment horizontal="center" vertical="top" wrapText="1"/>
    </xf>
    <xf numFmtId="0" fontId="25" fillId="2" borderId="2" xfId="0" applyFont="1" applyFill="1" applyBorder="1" applyAlignment="1">
      <alignment vertical="top" wrapText="1"/>
    </xf>
    <xf numFmtId="0" fontId="13" fillId="2" borderId="8" xfId="0" applyFont="1" applyFill="1" applyBorder="1" applyAlignment="1">
      <alignment vertical="top" wrapText="1"/>
    </xf>
    <xf numFmtId="0" fontId="11" fillId="2" borderId="13" xfId="0" applyFont="1" applyFill="1" applyBorder="1" applyAlignment="1">
      <alignment vertical="top" wrapText="1"/>
    </xf>
    <xf numFmtId="0" fontId="13" fillId="2" borderId="6" xfId="0" applyFont="1" applyFill="1" applyBorder="1" applyAlignment="1">
      <alignment wrapText="1"/>
    </xf>
    <xf numFmtId="49" fontId="11" fillId="2" borderId="2" xfId="0" applyNumberFormat="1" applyFont="1" applyFill="1" applyBorder="1" applyAlignment="1">
      <alignment vertical="top" wrapText="1"/>
    </xf>
    <xf numFmtId="0" fontId="0" fillId="2" borderId="10" xfId="0" applyFill="1" applyBorder="1" applyAlignment="1"/>
    <xf numFmtId="0" fontId="25" fillId="2" borderId="10" xfId="0" applyFont="1" applyFill="1" applyBorder="1" applyAlignment="1">
      <alignment vertical="top" wrapText="1"/>
    </xf>
    <xf numFmtId="164" fontId="6" fillId="2" borderId="4" xfId="0" applyNumberFormat="1" applyFont="1" applyFill="1" applyBorder="1" applyAlignment="1">
      <alignment horizontal="center" vertical="top" wrapText="1"/>
    </xf>
    <xf numFmtId="0" fontId="0" fillId="2" borderId="4" xfId="0" applyFill="1" applyBorder="1" applyAlignment="1">
      <alignment vertical="top" wrapText="1"/>
    </xf>
    <xf numFmtId="0" fontId="14" fillId="2" borderId="1" xfId="0" applyFont="1" applyFill="1" applyBorder="1" applyAlignment="1">
      <alignment horizontal="left" vertical="top" wrapText="1"/>
    </xf>
    <xf numFmtId="0" fontId="11" fillId="2" borderId="4" xfId="0" applyFont="1" applyFill="1" applyBorder="1" applyAlignment="1">
      <alignment horizontal="left" vertical="top" wrapText="1"/>
    </xf>
    <xf numFmtId="0" fontId="14" fillId="2" borderId="14" xfId="0" applyFont="1" applyFill="1" applyBorder="1" applyAlignment="1">
      <alignment horizontal="left" vertical="top" wrapText="1"/>
    </xf>
    <xf numFmtId="0" fontId="11" fillId="2" borderId="11" xfId="0" applyFont="1" applyFill="1" applyBorder="1" applyAlignment="1">
      <alignment horizontal="left" vertical="top" wrapText="1"/>
    </xf>
    <xf numFmtId="0" fontId="13" fillId="2" borderId="3" xfId="0" applyFont="1" applyFill="1" applyBorder="1" applyAlignment="1">
      <alignment horizontal="left" vertical="top" wrapText="1"/>
    </xf>
    <xf numFmtId="0" fontId="11" fillId="2" borderId="10" xfId="0" applyFont="1" applyFill="1" applyBorder="1" applyAlignment="1">
      <alignment horizontal="left" vertical="top" wrapText="1"/>
    </xf>
    <xf numFmtId="4" fontId="0" fillId="0" borderId="0" xfId="0" applyNumberFormat="1"/>
    <xf numFmtId="0" fontId="25" fillId="2" borderId="0" xfId="0" applyFont="1" applyFill="1" applyBorder="1" applyAlignment="1">
      <alignment vertical="top" wrapText="1"/>
    </xf>
    <xf numFmtId="0" fontId="11" fillId="2" borderId="15" xfId="0" applyFont="1" applyFill="1" applyBorder="1" applyAlignment="1">
      <alignment horizontal="left" vertical="top" wrapText="1"/>
    </xf>
    <xf numFmtId="0" fontId="25" fillId="2" borderId="1" xfId="0" applyFont="1" applyFill="1" applyBorder="1" applyAlignment="1">
      <alignmen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2" borderId="7" xfId="0" applyFont="1" applyFill="1" applyBorder="1" applyAlignment="1">
      <alignment horizontal="left" vertical="top" wrapText="1"/>
    </xf>
    <xf numFmtId="0" fontId="11" fillId="2" borderId="11" xfId="0" applyFont="1" applyFill="1" applyBorder="1" applyAlignment="1">
      <alignment horizontal="left" vertical="top" wrapText="1"/>
    </xf>
    <xf numFmtId="0" fontId="14" fillId="2" borderId="15" xfId="0" applyFont="1" applyFill="1" applyBorder="1" applyAlignment="1">
      <alignment horizontal="left" vertical="top" wrapText="1"/>
    </xf>
    <xf numFmtId="0" fontId="14" fillId="2" borderId="0"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3" fillId="2" borderId="7"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11" xfId="0" applyFont="1" applyFill="1" applyBorder="1" applyAlignment="1">
      <alignment horizontal="left" vertical="top" wrapText="1"/>
    </xf>
    <xf numFmtId="0" fontId="14" fillId="2" borderId="12"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22" fillId="0" borderId="0" xfId="0" applyFont="1" applyFill="1" applyAlignment="1">
      <alignment horizontal="center" vertical="center" wrapText="1"/>
    </xf>
    <xf numFmtId="0" fontId="8"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3" xfId="0" applyFont="1" applyFill="1" applyBorder="1" applyAlignment="1">
      <alignment wrapText="1"/>
    </xf>
    <xf numFmtId="0" fontId="9" fillId="2" borderId="4" xfId="0" applyFont="1" applyFill="1" applyBorder="1" applyAlignment="1">
      <alignment wrapText="1"/>
    </xf>
    <xf numFmtId="0" fontId="9" fillId="2" borderId="4" xfId="0" applyFont="1" applyFill="1" applyBorder="1" applyAlignment="1"/>
    <xf numFmtId="0" fontId="10" fillId="2" borderId="3" xfId="0" applyFont="1" applyFill="1" applyBorder="1" applyAlignment="1"/>
    <xf numFmtId="0" fontId="11" fillId="2" borderId="0" xfId="0" applyFont="1" applyFill="1" applyBorder="1" applyAlignment="1">
      <alignment horizontal="left" vertical="top" wrapText="1"/>
    </xf>
    <xf numFmtId="0" fontId="15" fillId="2" borderId="12" xfId="0" applyFont="1" applyFill="1" applyBorder="1" applyAlignment="1">
      <alignment horizontal="left" vertical="top" wrapText="1"/>
    </xf>
    <xf numFmtId="0" fontId="11" fillId="2" borderId="9" xfId="0" applyFont="1" applyFill="1" applyBorder="1" applyAlignment="1">
      <alignment horizontal="left" vertical="top" wrapText="1"/>
    </xf>
    <xf numFmtId="0" fontId="14" fillId="2" borderId="14" xfId="0" applyFont="1" applyFill="1" applyBorder="1" applyAlignment="1">
      <alignment horizontal="left" vertical="top" wrapText="1"/>
    </xf>
    <xf numFmtId="0" fontId="13" fillId="2" borderId="11" xfId="0" applyFont="1" applyFill="1" applyBorder="1" applyAlignment="1">
      <alignment horizontal="center" vertical="top" wrapText="1"/>
    </xf>
    <xf numFmtId="0" fontId="13" fillId="2" borderId="12" xfId="0" applyFont="1" applyFill="1" applyBorder="1" applyAlignment="1">
      <alignment horizontal="center" vertical="top" wrapText="1"/>
    </xf>
    <xf numFmtId="0" fontId="11" fillId="2" borderId="13" xfId="0" applyFont="1" applyFill="1" applyBorder="1" applyAlignment="1">
      <alignment horizontal="left" vertical="top" wrapText="1"/>
    </xf>
    <xf numFmtId="0" fontId="26" fillId="2" borderId="2" xfId="0" applyFont="1" applyFill="1" applyBorder="1" applyAlignment="1">
      <alignment horizontal="left" vertical="top" wrapText="1"/>
    </xf>
    <xf numFmtId="0" fontId="26" fillId="2" borderId="3" xfId="0" applyFont="1" applyFill="1" applyBorder="1" applyAlignment="1">
      <alignment horizontal="left" vertical="top" wrapText="1"/>
    </xf>
    <xf numFmtId="0" fontId="26" fillId="2" borderId="4" xfId="0" applyFont="1" applyFill="1" applyBorder="1" applyAlignment="1">
      <alignment horizontal="left" vertical="top" wrapText="1"/>
    </xf>
    <xf numFmtId="0" fontId="22" fillId="0" borderId="0" xfId="0" applyFont="1" applyBorder="1" applyAlignment="1">
      <alignment horizontal="left" wrapText="1"/>
    </xf>
    <xf numFmtId="0" fontId="22" fillId="0" borderId="0" xfId="0" applyFont="1" applyBorder="1" applyAlignment="1">
      <alignment horizontal="left"/>
    </xf>
    <xf numFmtId="0" fontId="15" fillId="2" borderId="4"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7" xfId="0" applyFont="1" applyFill="1" applyBorder="1" applyAlignment="1">
      <alignment horizontal="left" vertical="top" wrapText="1"/>
    </xf>
    <xf numFmtId="0" fontId="14"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0" fontId="13"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2" borderId="8" xfId="0" applyFont="1" applyFill="1" applyBorder="1" applyAlignment="1">
      <alignment horizontal="left" vertical="top" wrapText="1"/>
    </xf>
    <xf numFmtId="0" fontId="0" fillId="2" borderId="8" xfId="0" applyFill="1" applyBorder="1" applyAlignment="1">
      <alignment wrapText="1"/>
    </xf>
    <xf numFmtId="0" fontId="0" fillId="2" borderId="6" xfId="0" applyFill="1" applyBorder="1" applyAlignment="1">
      <alignment wrapText="1"/>
    </xf>
    <xf numFmtId="0" fontId="16" fillId="2" borderId="14" xfId="0" applyFont="1" applyFill="1" applyBorder="1" applyAlignment="1">
      <alignment wrapText="1"/>
    </xf>
    <xf numFmtId="0" fontId="16" fillId="2" borderId="10" xfId="0" applyFont="1" applyFill="1" applyBorder="1" applyAlignment="1">
      <alignment wrapText="1"/>
    </xf>
    <xf numFmtId="0" fontId="15" fillId="2" borderId="8" xfId="0" applyFont="1" applyFill="1" applyBorder="1" applyAlignment="1">
      <alignment horizontal="left" vertical="top" wrapText="1"/>
    </xf>
    <xf numFmtId="0" fontId="11" fillId="2" borderId="4" xfId="0" applyFont="1" applyFill="1" applyBorder="1" applyAlignment="1">
      <alignment horizontal="left" vertical="top" wrapText="1"/>
    </xf>
    <xf numFmtId="0" fontId="8" fillId="2" borderId="14" xfId="0" applyFont="1" applyFill="1" applyBorder="1" applyAlignment="1">
      <alignment horizontal="left"/>
    </xf>
    <xf numFmtId="0" fontId="8" fillId="2" borderId="10" xfId="0" applyFont="1" applyFill="1" applyBorder="1" applyAlignment="1">
      <alignment horizontal="left"/>
    </xf>
    <xf numFmtId="0" fontId="15" fillId="2" borderId="10" xfId="0" applyFont="1" applyFill="1" applyBorder="1" applyAlignment="1">
      <alignment horizontal="left"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27" fillId="2" borderId="0" xfId="0" applyFont="1" applyFill="1" applyAlignment="1">
      <alignment wrapText="1"/>
    </xf>
    <xf numFmtId="0" fontId="27" fillId="2" borderId="0" xfId="0" applyFont="1" applyFill="1" applyAlignment="1">
      <alignment horizontal="left" wrapText="1"/>
    </xf>
    <xf numFmtId="0" fontId="19" fillId="2" borderId="0" xfId="0" applyFont="1" applyFill="1"/>
    <xf numFmtId="0" fontId="0" fillId="0" borderId="0" xfId="0" applyAlignment="1"/>
    <xf numFmtId="0" fontId="0" fillId="0" borderId="0" xfId="0" applyAlignment="1">
      <alignmen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tabSelected="1" view="pageBreakPreview" zoomScale="106" zoomScaleNormal="100" zoomScaleSheetLayoutView="106" workbookViewId="0">
      <selection activeCell="C4" sqref="C4:I4"/>
    </sheetView>
  </sheetViews>
  <sheetFormatPr defaultRowHeight="15" x14ac:dyDescent="0.25"/>
  <cols>
    <col min="1" max="1" width="3.5703125" customWidth="1"/>
    <col min="2" max="2" width="14.5703125" customWidth="1"/>
    <col min="3" max="3" width="34" customWidth="1"/>
    <col min="4" max="4" width="7.42578125" customWidth="1"/>
    <col min="5" max="5" width="23.140625" customWidth="1"/>
    <col min="6" max="6" width="20" customWidth="1"/>
    <col min="7" max="7" width="14.5703125" customWidth="1"/>
    <col min="8" max="8" width="13.140625" customWidth="1"/>
    <col min="9" max="9" width="12" customWidth="1"/>
    <col min="10" max="10" width="12.7109375" customWidth="1"/>
    <col min="11" max="11" width="16.7109375" bestFit="1" customWidth="1"/>
    <col min="12" max="12" width="21.42578125" customWidth="1"/>
    <col min="13" max="13" width="14.28515625" bestFit="1" customWidth="1"/>
    <col min="14" max="14" width="14.140625" customWidth="1"/>
    <col min="15" max="15" width="12.42578125" customWidth="1"/>
    <col min="16" max="16" width="12.7109375" customWidth="1"/>
  </cols>
  <sheetData>
    <row r="1" spans="1:12" ht="15.75" customHeight="1" x14ac:dyDescent="0.25">
      <c r="A1" s="4"/>
      <c r="B1" s="4"/>
      <c r="C1" s="4"/>
      <c r="D1" s="4"/>
      <c r="E1" s="4"/>
      <c r="F1" s="4"/>
      <c r="G1" s="9"/>
      <c r="H1" s="217" t="s">
        <v>113</v>
      </c>
      <c r="I1" s="220"/>
      <c r="J1" s="220"/>
      <c r="K1" s="220"/>
      <c r="L1" s="220"/>
    </row>
    <row r="2" spans="1:12" ht="12.75" customHeight="1" x14ac:dyDescent="0.25">
      <c r="A2" s="4"/>
      <c r="B2" s="4"/>
      <c r="C2" s="4"/>
      <c r="D2" s="4"/>
      <c r="E2" s="4"/>
      <c r="F2" s="4"/>
      <c r="G2" s="26"/>
      <c r="H2" s="218" t="s">
        <v>58</v>
      </c>
      <c r="I2" s="221"/>
      <c r="J2" s="221"/>
      <c r="K2" s="219"/>
      <c r="L2" s="219"/>
    </row>
    <row r="3" spans="1:12" ht="12.75" customHeight="1" x14ac:dyDescent="0.25">
      <c r="A3" s="4"/>
      <c r="B3" s="4"/>
      <c r="C3" s="4"/>
      <c r="D3" s="4"/>
      <c r="E3" s="4"/>
      <c r="F3" s="4"/>
      <c r="G3" s="26"/>
      <c r="H3" s="218" t="s">
        <v>114</v>
      </c>
      <c r="I3" s="221"/>
      <c r="J3" s="221"/>
      <c r="K3" s="219"/>
      <c r="L3" s="219"/>
    </row>
    <row r="4" spans="1:12" ht="47.25" customHeight="1" x14ac:dyDescent="0.35">
      <c r="A4" s="102"/>
      <c r="B4" s="102"/>
      <c r="C4" s="175" t="s">
        <v>90</v>
      </c>
      <c r="D4" s="175"/>
      <c r="E4" s="175"/>
      <c r="F4" s="175"/>
      <c r="G4" s="175"/>
      <c r="H4" s="175"/>
      <c r="I4" s="175"/>
      <c r="J4" s="103"/>
      <c r="K4" s="65"/>
      <c r="L4" s="65"/>
    </row>
    <row r="5" spans="1:12" ht="23.25" x14ac:dyDescent="0.35">
      <c r="A5" s="102"/>
      <c r="B5" s="102"/>
      <c r="C5" s="104"/>
      <c r="D5" s="105"/>
      <c r="E5" s="105"/>
      <c r="F5" s="105"/>
      <c r="G5" s="105"/>
      <c r="H5" s="105"/>
      <c r="I5" s="103"/>
      <c r="J5" s="103"/>
      <c r="K5" s="65"/>
      <c r="L5" s="65"/>
    </row>
    <row r="6" spans="1:12" ht="23.25" customHeight="1" x14ac:dyDescent="0.25">
      <c r="A6" s="175" t="s">
        <v>3</v>
      </c>
      <c r="B6" s="175"/>
      <c r="C6" s="175"/>
      <c r="D6" s="175"/>
      <c r="E6" s="175"/>
      <c r="F6" s="175"/>
      <c r="G6" s="175"/>
      <c r="H6" s="175"/>
      <c r="I6" s="175"/>
      <c r="J6" s="175"/>
    </row>
    <row r="7" spans="1:12" ht="20.25" customHeight="1" x14ac:dyDescent="0.25">
      <c r="A7" s="175" t="s">
        <v>89</v>
      </c>
      <c r="B7" s="175"/>
      <c r="C7" s="175"/>
      <c r="D7" s="175"/>
      <c r="E7" s="175"/>
      <c r="F7" s="175"/>
      <c r="G7" s="175"/>
      <c r="H7" s="175"/>
      <c r="I7" s="175"/>
      <c r="J7" s="175"/>
    </row>
    <row r="8" spans="1:12" ht="20.25" customHeight="1" x14ac:dyDescent="0.25">
      <c r="A8" s="78"/>
      <c r="B8" s="79"/>
      <c r="C8" s="79"/>
      <c r="D8" s="79"/>
      <c r="E8" s="79"/>
      <c r="F8" s="79"/>
      <c r="G8" s="79"/>
      <c r="H8" s="79"/>
      <c r="I8" s="79"/>
      <c r="J8" s="79"/>
    </row>
    <row r="9" spans="1:12" ht="17.25" customHeight="1" x14ac:dyDescent="0.25">
      <c r="A9" s="21"/>
      <c r="B9" s="35"/>
      <c r="C9" s="35"/>
      <c r="D9" s="35"/>
      <c r="E9" s="35"/>
      <c r="F9" s="35"/>
      <c r="G9" s="35"/>
      <c r="H9" s="35"/>
      <c r="I9" s="35"/>
      <c r="J9" s="35"/>
    </row>
    <row r="10" spans="1:12" x14ac:dyDescent="0.25">
      <c r="A10" s="155" t="s">
        <v>53</v>
      </c>
      <c r="B10" s="155" t="s">
        <v>11</v>
      </c>
      <c r="C10" s="155" t="s">
        <v>16</v>
      </c>
      <c r="D10" s="155" t="s">
        <v>110</v>
      </c>
      <c r="E10" s="155" t="s">
        <v>12</v>
      </c>
      <c r="F10" s="155" t="s">
        <v>25</v>
      </c>
      <c r="G10" s="155" t="s">
        <v>52</v>
      </c>
      <c r="H10" s="176" t="s">
        <v>81</v>
      </c>
      <c r="I10" s="177"/>
      <c r="J10" s="178"/>
      <c r="K10" s="1"/>
      <c r="L10" s="1"/>
    </row>
    <row r="11" spans="1:12" x14ac:dyDescent="0.25">
      <c r="A11" s="179"/>
      <c r="B11" s="179"/>
      <c r="C11" s="182"/>
      <c r="D11" s="156"/>
      <c r="E11" s="156"/>
      <c r="F11" s="156"/>
      <c r="G11" s="156"/>
      <c r="H11" s="155">
        <v>2022</v>
      </c>
      <c r="I11" s="155">
        <v>2023</v>
      </c>
      <c r="J11" s="155">
        <v>2024</v>
      </c>
      <c r="K11" s="1"/>
      <c r="L11" s="1"/>
    </row>
    <row r="12" spans="1:12" ht="32.25" customHeight="1" x14ac:dyDescent="0.25">
      <c r="A12" s="180"/>
      <c r="B12" s="181"/>
      <c r="C12" s="181"/>
      <c r="D12" s="157"/>
      <c r="E12" s="157"/>
      <c r="F12" s="157"/>
      <c r="G12" s="180"/>
      <c r="H12" s="157"/>
      <c r="I12" s="157"/>
      <c r="J12" s="157" t="s">
        <v>15</v>
      </c>
      <c r="K12" s="1"/>
      <c r="L12" s="1"/>
    </row>
    <row r="13" spans="1:12" x14ac:dyDescent="0.25">
      <c r="A13" s="85">
        <v>1</v>
      </c>
      <c r="B13" s="86">
        <v>2</v>
      </c>
      <c r="C13" s="87">
        <v>3</v>
      </c>
      <c r="D13" s="84">
        <v>4</v>
      </c>
      <c r="E13" s="37">
        <v>5</v>
      </c>
      <c r="F13" s="39">
        <v>6</v>
      </c>
      <c r="G13" s="88">
        <v>7</v>
      </c>
      <c r="H13" s="39">
        <v>8</v>
      </c>
      <c r="I13" s="39">
        <v>9</v>
      </c>
      <c r="J13" s="39">
        <v>10</v>
      </c>
      <c r="K13" s="1"/>
      <c r="L13" s="1"/>
    </row>
    <row r="14" spans="1:12" ht="35.25" customHeight="1" x14ac:dyDescent="0.25">
      <c r="A14" s="158" t="s">
        <v>6</v>
      </c>
      <c r="B14" s="162" t="s">
        <v>10</v>
      </c>
      <c r="C14" s="8" t="s">
        <v>86</v>
      </c>
      <c r="D14" s="164" t="s">
        <v>85</v>
      </c>
      <c r="E14" s="166" t="s">
        <v>14</v>
      </c>
      <c r="F14" s="46" t="s">
        <v>78</v>
      </c>
      <c r="G14" s="28">
        <f>H14+I14+J14</f>
        <v>1460939.98</v>
      </c>
      <c r="H14" s="28">
        <f>H15+H17+H20+H22+H24+H26+H28+H30+H31</f>
        <v>579663.1399999999</v>
      </c>
      <c r="I14" s="28">
        <f t="shared" ref="I14:J14" si="0">I15+I17+I20+I22+I24+I26+I28+I30+I31</f>
        <v>600842.84</v>
      </c>
      <c r="J14" s="28">
        <f t="shared" si="0"/>
        <v>280434</v>
      </c>
      <c r="K14" s="3"/>
      <c r="L14" s="3"/>
    </row>
    <row r="15" spans="1:12" ht="38.25" customHeight="1" x14ac:dyDescent="0.25">
      <c r="A15" s="159"/>
      <c r="B15" s="163"/>
      <c r="C15" s="160" t="s">
        <v>72</v>
      </c>
      <c r="D15" s="165"/>
      <c r="E15" s="167"/>
      <c r="F15" s="46" t="s">
        <v>60</v>
      </c>
      <c r="G15" s="25">
        <f>H15+I15+J15</f>
        <v>442001.76</v>
      </c>
      <c r="H15" s="25">
        <f>188759.76</f>
        <v>188759.76</v>
      </c>
      <c r="I15" s="25">
        <v>186840</v>
      </c>
      <c r="J15" s="25">
        <v>66402</v>
      </c>
    </row>
    <row r="16" spans="1:12" ht="173.25" customHeight="1" x14ac:dyDescent="0.25">
      <c r="A16" s="159"/>
      <c r="B16" s="163"/>
      <c r="C16" s="161"/>
      <c r="D16" s="165"/>
      <c r="E16" s="167"/>
      <c r="F16" s="56" t="s">
        <v>99</v>
      </c>
      <c r="G16" s="31">
        <f>H16+I16+J16</f>
        <v>368334.8</v>
      </c>
      <c r="H16" s="31">
        <v>157299.79999999999</v>
      </c>
      <c r="I16" s="31">
        <v>155700</v>
      </c>
      <c r="J16" s="31">
        <v>55335</v>
      </c>
    </row>
    <row r="17" spans="1:13" ht="39" customHeight="1" x14ac:dyDescent="0.25">
      <c r="A17" s="159"/>
      <c r="B17" s="159"/>
      <c r="C17" s="168" t="s">
        <v>73</v>
      </c>
      <c r="D17" s="165"/>
      <c r="E17" s="165"/>
      <c r="F17" s="47" t="s">
        <v>61</v>
      </c>
      <c r="G17" s="57">
        <f t="shared" ref="G17:G27" si="1">H17+I17+J17</f>
        <v>362922.83999999997</v>
      </c>
      <c r="H17" s="57">
        <v>137103.96</v>
      </c>
      <c r="I17" s="57">
        <v>135728.88</v>
      </c>
      <c r="J17" s="25">
        <v>90090</v>
      </c>
    </row>
    <row r="18" spans="1:13" ht="54.75" customHeight="1" x14ac:dyDescent="0.25">
      <c r="A18" s="92"/>
      <c r="B18" s="92"/>
      <c r="C18" s="169"/>
      <c r="D18" s="122"/>
      <c r="E18" s="122"/>
      <c r="F18" s="14" t="s">
        <v>84</v>
      </c>
      <c r="G18" s="24">
        <f t="shared" si="1"/>
        <v>302435.7</v>
      </c>
      <c r="H18" s="24">
        <v>114253.3</v>
      </c>
      <c r="I18" s="24">
        <v>113107.4</v>
      </c>
      <c r="J18" s="24">
        <v>75075</v>
      </c>
    </row>
    <row r="19" spans="1:13" ht="108" customHeight="1" x14ac:dyDescent="0.25">
      <c r="A19" s="52"/>
      <c r="B19" s="50"/>
      <c r="C19" s="51"/>
      <c r="D19" s="47"/>
      <c r="E19" s="27"/>
      <c r="F19" s="56" t="s">
        <v>100</v>
      </c>
      <c r="G19" s="30"/>
      <c r="H19" s="31"/>
      <c r="I19" s="31"/>
      <c r="J19" s="31"/>
    </row>
    <row r="20" spans="1:13" ht="36" customHeight="1" x14ac:dyDescent="0.25">
      <c r="A20" s="44"/>
      <c r="B20" s="10"/>
      <c r="C20" s="160" t="s">
        <v>54</v>
      </c>
      <c r="D20" s="45"/>
      <c r="E20" s="22"/>
      <c r="F20" s="46" t="s">
        <v>61</v>
      </c>
      <c r="G20" s="25">
        <f t="shared" si="1"/>
        <v>86768.040000000008</v>
      </c>
      <c r="H20" s="25">
        <v>32557.56</v>
      </c>
      <c r="I20" s="25">
        <v>37326.480000000003</v>
      </c>
      <c r="J20" s="25">
        <v>16884</v>
      </c>
    </row>
    <row r="21" spans="1:13" ht="169.5" customHeight="1" x14ac:dyDescent="0.25">
      <c r="A21" s="44"/>
      <c r="B21" s="10"/>
      <c r="C21" s="161"/>
      <c r="D21" s="45"/>
      <c r="E21" s="22"/>
      <c r="F21" s="41" t="s">
        <v>99</v>
      </c>
      <c r="G21" s="31">
        <f t="shared" si="1"/>
        <v>72306.7</v>
      </c>
      <c r="H21" s="31">
        <v>27131.3</v>
      </c>
      <c r="I21" s="31">
        <v>31105.4</v>
      </c>
      <c r="J21" s="31">
        <v>14070</v>
      </c>
    </row>
    <row r="22" spans="1:13" ht="40.5" customHeight="1" x14ac:dyDescent="0.25">
      <c r="A22" s="44"/>
      <c r="B22" s="10"/>
      <c r="C22" s="160" t="s">
        <v>55</v>
      </c>
      <c r="D22" s="45"/>
      <c r="E22" s="22"/>
      <c r="F22" s="59" t="s">
        <v>61</v>
      </c>
      <c r="G22" s="57">
        <f t="shared" si="1"/>
        <v>151346.64000000001</v>
      </c>
      <c r="H22" s="57">
        <v>56800.800000000003</v>
      </c>
      <c r="I22" s="57">
        <v>65061.84</v>
      </c>
      <c r="J22" s="25">
        <v>29484</v>
      </c>
    </row>
    <row r="23" spans="1:13" ht="172.5" customHeight="1" x14ac:dyDescent="0.25">
      <c r="A23" s="38"/>
      <c r="B23" s="10"/>
      <c r="C23" s="161"/>
      <c r="D23" s="45"/>
      <c r="E23" s="22"/>
      <c r="F23" s="55" t="s">
        <v>99</v>
      </c>
      <c r="G23" s="90">
        <f t="shared" si="1"/>
        <v>126122.2</v>
      </c>
      <c r="H23" s="58">
        <v>47334</v>
      </c>
      <c r="I23" s="58">
        <v>54218.2</v>
      </c>
      <c r="J23" s="24">
        <v>24570</v>
      </c>
    </row>
    <row r="24" spans="1:13" ht="48" customHeight="1" x14ac:dyDescent="0.25">
      <c r="A24" s="49"/>
      <c r="B24" s="61"/>
      <c r="C24" s="110" t="s">
        <v>56</v>
      </c>
      <c r="D24" s="108"/>
      <c r="E24" s="48"/>
      <c r="F24" s="123" t="s">
        <v>61</v>
      </c>
      <c r="G24" s="7">
        <f t="shared" si="1"/>
        <v>35752.080000000002</v>
      </c>
      <c r="H24" s="7">
        <v>13418.16</v>
      </c>
      <c r="I24" s="7">
        <v>15403.92</v>
      </c>
      <c r="J24" s="7">
        <v>6930</v>
      </c>
    </row>
    <row r="25" spans="1:13" ht="140.25" customHeight="1" x14ac:dyDescent="0.25">
      <c r="A25" s="124"/>
      <c r="B25" s="50"/>
      <c r="C25" s="54"/>
      <c r="D25" s="47"/>
      <c r="E25" s="27"/>
      <c r="F25" s="108" t="s">
        <v>59</v>
      </c>
      <c r="G25" s="24">
        <f t="shared" si="1"/>
        <v>29793.4</v>
      </c>
      <c r="H25" s="24">
        <v>11181.8</v>
      </c>
      <c r="I25" s="24">
        <v>12836.6</v>
      </c>
      <c r="J25" s="24">
        <v>5775</v>
      </c>
    </row>
    <row r="26" spans="1:13" ht="45" customHeight="1" x14ac:dyDescent="0.25">
      <c r="A26" s="38"/>
      <c r="B26" s="10"/>
      <c r="C26" s="161" t="s">
        <v>57</v>
      </c>
      <c r="D26" s="187"/>
      <c r="E26" s="22"/>
      <c r="F26" s="55" t="s">
        <v>61</v>
      </c>
      <c r="G26" s="90">
        <f t="shared" si="1"/>
        <v>159057</v>
      </c>
      <c r="H26" s="90">
        <v>59805.48</v>
      </c>
      <c r="I26" s="90">
        <v>68549.52</v>
      </c>
      <c r="J26" s="31">
        <v>30702</v>
      </c>
    </row>
    <row r="27" spans="1:13" ht="171.75" customHeight="1" x14ac:dyDescent="0.25">
      <c r="A27" s="38"/>
      <c r="B27" s="125"/>
      <c r="C27" s="161"/>
      <c r="D27" s="187"/>
      <c r="E27" s="22"/>
      <c r="F27" s="41" t="s">
        <v>99</v>
      </c>
      <c r="G27" s="90">
        <f t="shared" si="1"/>
        <v>132547.5</v>
      </c>
      <c r="H27" s="90">
        <v>49837.9</v>
      </c>
      <c r="I27" s="90">
        <v>57124.6</v>
      </c>
      <c r="J27" s="31">
        <v>25585</v>
      </c>
      <c r="M27" s="3"/>
    </row>
    <row r="28" spans="1:13" ht="46.5" customHeight="1" x14ac:dyDescent="0.25">
      <c r="A28" s="38"/>
      <c r="B28" s="125"/>
      <c r="C28" s="160" t="s">
        <v>111</v>
      </c>
      <c r="D28" s="187"/>
      <c r="E28" s="22"/>
      <c r="F28" s="59" t="s">
        <v>61</v>
      </c>
      <c r="G28" s="25">
        <f>H28+I28+J28</f>
        <v>9042.119999999999</v>
      </c>
      <c r="H28" s="57">
        <v>3580.92</v>
      </c>
      <c r="I28" s="57">
        <v>3529.2</v>
      </c>
      <c r="J28" s="25">
        <v>1932</v>
      </c>
    </row>
    <row r="29" spans="1:13" ht="175.5" customHeight="1" x14ac:dyDescent="0.25">
      <c r="A29" s="49"/>
      <c r="B29" s="126"/>
      <c r="C29" s="186"/>
      <c r="D29" s="188"/>
      <c r="E29" s="14"/>
      <c r="F29" s="42" t="s">
        <v>99</v>
      </c>
      <c r="G29" s="24">
        <f>H29+I29+J29</f>
        <v>7535.1</v>
      </c>
      <c r="H29" s="58">
        <v>2984.1</v>
      </c>
      <c r="I29" s="58">
        <v>2941</v>
      </c>
      <c r="J29" s="24">
        <v>1610</v>
      </c>
    </row>
    <row r="30" spans="1:13" ht="65.25" hidden="1" customHeight="1" x14ac:dyDescent="0.25">
      <c r="A30" s="76"/>
      <c r="B30" s="98"/>
      <c r="C30" s="54"/>
      <c r="D30" s="45"/>
      <c r="E30" s="22"/>
      <c r="F30" s="41"/>
      <c r="G30" s="24">
        <f t="shared" ref="G30:G31" si="2">H30+I30+J30</f>
        <v>0</v>
      </c>
      <c r="H30" s="24">
        <v>0</v>
      </c>
      <c r="I30" s="24">
        <v>0</v>
      </c>
      <c r="J30" s="24">
        <v>0</v>
      </c>
    </row>
    <row r="31" spans="1:13" ht="65.25" customHeight="1" x14ac:dyDescent="0.25">
      <c r="A31" s="140"/>
      <c r="B31" s="98"/>
      <c r="C31" s="93" t="s">
        <v>68</v>
      </c>
      <c r="D31" s="48"/>
      <c r="E31" s="14"/>
      <c r="F31" s="42" t="s">
        <v>76</v>
      </c>
      <c r="G31" s="24">
        <f t="shared" si="2"/>
        <v>214049.5</v>
      </c>
      <c r="H31" s="24">
        <v>87636.5</v>
      </c>
      <c r="I31" s="24">
        <v>88403</v>
      </c>
      <c r="J31" s="24">
        <v>38010</v>
      </c>
    </row>
    <row r="32" spans="1:13" ht="51.75" customHeight="1" x14ac:dyDescent="0.25">
      <c r="A32" s="128"/>
      <c r="B32" s="185"/>
      <c r="C32" s="8" t="s">
        <v>17</v>
      </c>
      <c r="D32" s="22" t="s">
        <v>85</v>
      </c>
      <c r="E32" s="22" t="s">
        <v>14</v>
      </c>
      <c r="F32" s="27" t="s">
        <v>78</v>
      </c>
      <c r="G32" s="11">
        <f t="shared" ref="G32:G35" si="3">H32+I32+J32</f>
        <v>166174.92499999999</v>
      </c>
      <c r="H32" s="12">
        <f>H33+H34</f>
        <v>1500</v>
      </c>
      <c r="I32" s="12">
        <f t="shared" ref="I32:J32" si="4">I33+I34</f>
        <v>100000</v>
      </c>
      <c r="J32" s="12">
        <f t="shared" si="4"/>
        <v>64674.925000000003</v>
      </c>
      <c r="K32" s="3"/>
      <c r="L32" s="3"/>
    </row>
    <row r="33" spans="1:18" ht="63.75" customHeight="1" x14ac:dyDescent="0.25">
      <c r="A33" s="76"/>
      <c r="B33" s="185"/>
      <c r="C33" s="115" t="s">
        <v>67</v>
      </c>
      <c r="D33" s="116"/>
      <c r="E33" s="116"/>
      <c r="F33" s="116"/>
      <c r="G33" s="13">
        <f t="shared" si="3"/>
        <v>164674.92499999999</v>
      </c>
      <c r="H33" s="13">
        <v>0</v>
      </c>
      <c r="I33" s="13">
        <v>100000</v>
      </c>
      <c r="J33" s="13">
        <v>64674.925000000003</v>
      </c>
    </row>
    <row r="34" spans="1:18" ht="29.25" customHeight="1" x14ac:dyDescent="0.25">
      <c r="A34" s="76"/>
      <c r="B34" s="129"/>
      <c r="C34" s="115" t="s">
        <v>112</v>
      </c>
      <c r="D34" s="116"/>
      <c r="E34" s="116"/>
      <c r="F34" s="116"/>
      <c r="G34" s="13">
        <f t="shared" si="3"/>
        <v>1500</v>
      </c>
      <c r="H34" s="30">
        <v>1500</v>
      </c>
      <c r="I34" s="30">
        <v>0</v>
      </c>
      <c r="J34" s="30">
        <v>0</v>
      </c>
    </row>
    <row r="35" spans="1:18" ht="62.25" customHeight="1" x14ac:dyDescent="0.25">
      <c r="A35" s="36"/>
      <c r="B35" s="141"/>
      <c r="C35" s="8" t="s">
        <v>94</v>
      </c>
      <c r="D35" s="27" t="s">
        <v>85</v>
      </c>
      <c r="E35" s="62" t="s">
        <v>14</v>
      </c>
      <c r="F35" s="62" t="s">
        <v>78</v>
      </c>
      <c r="G35" s="28">
        <f t="shared" si="3"/>
        <v>60813</v>
      </c>
      <c r="H35" s="80">
        <f>65200-4387</f>
        <v>60813</v>
      </c>
      <c r="I35" s="80">
        <v>0</v>
      </c>
      <c r="J35" s="80">
        <v>0</v>
      </c>
      <c r="L35" s="3"/>
      <c r="M35" s="1"/>
      <c r="N35" s="1"/>
    </row>
    <row r="36" spans="1:18" x14ac:dyDescent="0.25">
      <c r="A36" s="36"/>
      <c r="B36" s="195" t="s">
        <v>5</v>
      </c>
      <c r="C36" s="173"/>
      <c r="D36" s="34"/>
      <c r="E36" s="42"/>
      <c r="F36" s="14"/>
      <c r="G36" s="11">
        <f>H36+I36+J36</f>
        <v>1687927.905</v>
      </c>
      <c r="H36" s="12">
        <f>H32+H14+H35</f>
        <v>641976.1399999999</v>
      </c>
      <c r="I36" s="12">
        <f t="shared" ref="I36:J36" si="5">I32+I14+I35</f>
        <v>700842.84</v>
      </c>
      <c r="J36" s="12">
        <f t="shared" si="5"/>
        <v>345108.92499999999</v>
      </c>
      <c r="M36" s="183"/>
      <c r="N36" s="1"/>
    </row>
    <row r="37" spans="1:18" ht="42.75" customHeight="1" x14ac:dyDescent="0.25">
      <c r="A37" s="60">
        <v>2</v>
      </c>
      <c r="B37" s="162" t="s">
        <v>18</v>
      </c>
      <c r="C37" s="153" t="s">
        <v>97</v>
      </c>
      <c r="D37" s="113" t="s">
        <v>13</v>
      </c>
      <c r="E37" s="154" t="s">
        <v>14</v>
      </c>
      <c r="F37" s="114" t="s">
        <v>78</v>
      </c>
      <c r="G37" s="11">
        <f>H37+I37+J37</f>
        <v>29167.692999999999</v>
      </c>
      <c r="H37" s="12">
        <f>H38</f>
        <v>29167.692999999999</v>
      </c>
      <c r="I37" s="12">
        <f t="shared" ref="I37:J37" si="6">I38</f>
        <v>0</v>
      </c>
      <c r="J37" s="12">
        <f t="shared" si="6"/>
        <v>0</v>
      </c>
      <c r="K37" s="3"/>
      <c r="M37" s="183"/>
      <c r="N37" s="1"/>
    </row>
    <row r="38" spans="1:18" ht="53.25" customHeight="1" x14ac:dyDescent="0.25">
      <c r="A38" s="44"/>
      <c r="B38" s="159"/>
      <c r="C38" s="190" t="s">
        <v>92</v>
      </c>
      <c r="D38" s="152"/>
      <c r="E38" s="22" t="s">
        <v>107</v>
      </c>
      <c r="F38" s="116"/>
      <c r="G38" s="13">
        <f t="shared" ref="G38:G58" si="7">H38+I38+J38</f>
        <v>29167.692999999999</v>
      </c>
      <c r="H38" s="24">
        <f>H39+H40</f>
        <v>29167.692999999999</v>
      </c>
      <c r="I38" s="24">
        <f t="shared" ref="I38:J38" si="8">I39+I40</f>
        <v>0</v>
      </c>
      <c r="J38" s="24">
        <f t="shared" si="8"/>
        <v>0</v>
      </c>
      <c r="M38" s="1"/>
      <c r="N38" s="1"/>
      <c r="O38" s="151"/>
      <c r="Q38" s="151"/>
      <c r="R38" s="151"/>
    </row>
    <row r="39" spans="1:18" ht="43.5" customHeight="1" x14ac:dyDescent="0.25">
      <c r="A39" s="44"/>
      <c r="B39" s="148"/>
      <c r="C39" s="191"/>
      <c r="D39" s="152"/>
      <c r="E39" s="22" t="s">
        <v>108</v>
      </c>
      <c r="F39" s="116"/>
      <c r="G39" s="13">
        <f t="shared" si="7"/>
        <v>28961.692999999999</v>
      </c>
      <c r="H39" s="13">
        <f>2774+26187.693</f>
        <v>28961.692999999999</v>
      </c>
      <c r="I39" s="24">
        <v>0</v>
      </c>
      <c r="J39" s="24">
        <v>0</v>
      </c>
      <c r="L39" s="3"/>
      <c r="M39" s="1"/>
      <c r="N39" s="1"/>
      <c r="O39" s="151"/>
      <c r="Q39" s="151"/>
      <c r="R39" s="151"/>
    </row>
    <row r="40" spans="1:18" ht="40.5" customHeight="1" x14ac:dyDescent="0.25">
      <c r="A40" s="44"/>
      <c r="B40" s="148"/>
      <c r="C40" s="192"/>
      <c r="D40" s="152"/>
      <c r="E40" s="14" t="s">
        <v>109</v>
      </c>
      <c r="F40" s="116"/>
      <c r="G40" s="13">
        <f t="shared" si="7"/>
        <v>206</v>
      </c>
      <c r="H40" s="13">
        <v>206</v>
      </c>
      <c r="I40" s="24">
        <v>0</v>
      </c>
      <c r="J40" s="24">
        <v>0</v>
      </c>
      <c r="M40" s="1"/>
      <c r="N40" s="1"/>
      <c r="O40" s="151"/>
      <c r="Q40" s="151"/>
      <c r="R40" s="151"/>
    </row>
    <row r="41" spans="1:18" ht="131.25" customHeight="1" x14ac:dyDescent="0.25">
      <c r="A41" s="61"/>
      <c r="B41" s="144"/>
      <c r="C41" s="147" t="s">
        <v>104</v>
      </c>
      <c r="D41" s="48"/>
      <c r="E41" s="48"/>
      <c r="F41" s="34" t="s">
        <v>106</v>
      </c>
      <c r="G41" s="13">
        <f t="shared" ref="G41:G42" si="9">H41+I41+J41</f>
        <v>130</v>
      </c>
      <c r="H41" s="13">
        <v>130</v>
      </c>
      <c r="I41" s="24">
        <v>0</v>
      </c>
      <c r="J41" s="24">
        <v>0</v>
      </c>
      <c r="M41" s="77"/>
      <c r="N41" s="77"/>
      <c r="O41" s="151"/>
      <c r="Q41" s="151"/>
      <c r="R41" s="151"/>
    </row>
    <row r="42" spans="1:18" ht="168.75" customHeight="1" x14ac:dyDescent="0.25">
      <c r="A42" s="44"/>
      <c r="B42" s="10"/>
      <c r="C42" s="133" t="s">
        <v>105</v>
      </c>
      <c r="D42" s="22"/>
      <c r="E42" s="22"/>
      <c r="F42" s="149"/>
      <c r="G42" s="30">
        <f t="shared" si="9"/>
        <v>250</v>
      </c>
      <c r="H42" s="31">
        <v>250</v>
      </c>
      <c r="I42" s="31">
        <v>0</v>
      </c>
      <c r="J42" s="31">
        <v>0</v>
      </c>
      <c r="L42" s="3"/>
      <c r="M42" s="1"/>
      <c r="N42" s="1"/>
    </row>
    <row r="43" spans="1:18" ht="17.25" customHeight="1" x14ac:dyDescent="0.25">
      <c r="A43" s="50"/>
      <c r="B43" s="196" t="s">
        <v>5</v>
      </c>
      <c r="C43" s="173"/>
      <c r="D43" s="27"/>
      <c r="E43" s="34"/>
      <c r="F43" s="34"/>
      <c r="G43" s="11">
        <f>G37+G42</f>
        <v>29417.692999999999</v>
      </c>
      <c r="H43" s="12">
        <f>H37+H41+H42</f>
        <v>29547.692999999999</v>
      </c>
      <c r="I43" s="12">
        <f t="shared" ref="I43:J43" si="10">I37+I41+I42</f>
        <v>0</v>
      </c>
      <c r="J43" s="12">
        <f t="shared" si="10"/>
        <v>0</v>
      </c>
      <c r="K43" s="3"/>
      <c r="M43" s="1"/>
      <c r="N43" s="1"/>
    </row>
    <row r="44" spans="1:18" ht="39" customHeight="1" x14ac:dyDescent="0.25">
      <c r="A44" s="134">
        <v>3</v>
      </c>
      <c r="B44" s="189" t="s">
        <v>19</v>
      </c>
      <c r="C44" s="8" t="s">
        <v>95</v>
      </c>
      <c r="D44" s="27" t="s">
        <v>85</v>
      </c>
      <c r="E44" s="59" t="s">
        <v>14</v>
      </c>
      <c r="F44" s="130" t="s">
        <v>78</v>
      </c>
      <c r="G44" s="11">
        <f>H44+I44+J44</f>
        <v>4709.7</v>
      </c>
      <c r="H44" s="11">
        <f>H45</f>
        <v>4709.7</v>
      </c>
      <c r="I44" s="11">
        <f t="shared" ref="I44:J44" si="11">I45</f>
        <v>0</v>
      </c>
      <c r="J44" s="11">
        <f t="shared" si="11"/>
        <v>0</v>
      </c>
      <c r="M44" s="1"/>
      <c r="N44" s="1"/>
    </row>
    <row r="45" spans="1:18" ht="75" customHeight="1" x14ac:dyDescent="0.25">
      <c r="A45" s="125"/>
      <c r="B45" s="185"/>
      <c r="C45" s="115" t="s">
        <v>91</v>
      </c>
      <c r="D45" s="120"/>
      <c r="E45" s="121"/>
      <c r="F45" s="118"/>
      <c r="G45" s="6">
        <f t="shared" si="7"/>
        <v>4709.7</v>
      </c>
      <c r="H45" s="7">
        <f>3209.7+1500</f>
        <v>4709.7</v>
      </c>
      <c r="I45" s="7">
        <v>0</v>
      </c>
      <c r="J45" s="7">
        <v>0</v>
      </c>
      <c r="M45" s="1"/>
      <c r="N45" s="1"/>
    </row>
    <row r="46" spans="1:18" ht="40.5" customHeight="1" x14ac:dyDescent="0.25">
      <c r="A46" s="146"/>
      <c r="B46" s="150"/>
      <c r="C46" s="100" t="s">
        <v>96</v>
      </c>
      <c r="D46" s="14" t="s">
        <v>85</v>
      </c>
      <c r="E46" s="142" t="s">
        <v>14</v>
      </c>
      <c r="F46" s="118" t="s">
        <v>78</v>
      </c>
      <c r="G46" s="75">
        <f t="shared" si="7"/>
        <v>174595.4</v>
      </c>
      <c r="H46" s="143">
        <f>51264.4+37000+13000+17000+19000+34000+944-1035-2955-1720+2610+5487</f>
        <v>174595.4</v>
      </c>
      <c r="I46" s="143">
        <v>0</v>
      </c>
      <c r="J46" s="143">
        <v>0</v>
      </c>
      <c r="M46" s="1"/>
      <c r="N46" s="1"/>
    </row>
    <row r="47" spans="1:18" ht="17.25" customHeight="1" x14ac:dyDescent="0.25">
      <c r="A47" s="99"/>
      <c r="B47" s="184" t="s">
        <v>5</v>
      </c>
      <c r="C47" s="174"/>
      <c r="D47" s="81"/>
      <c r="E47" s="62"/>
      <c r="F47" s="81"/>
      <c r="G47" s="12">
        <f>G44+G46</f>
        <v>179305.1</v>
      </c>
      <c r="H47" s="12">
        <f>H44+H46</f>
        <v>179305.1</v>
      </c>
      <c r="I47" s="12">
        <f>I44+I46</f>
        <v>0</v>
      </c>
      <c r="J47" s="12">
        <f>J44+J46</f>
        <v>0</v>
      </c>
      <c r="K47" s="3"/>
      <c r="M47" s="1"/>
      <c r="N47" s="1"/>
    </row>
    <row r="48" spans="1:18" ht="66" hidden="1" customHeight="1" x14ac:dyDescent="0.25">
      <c r="A48" s="60">
        <v>4</v>
      </c>
      <c r="B48" s="112" t="s">
        <v>20</v>
      </c>
      <c r="C48" s="8" t="s">
        <v>80</v>
      </c>
      <c r="D48" s="47" t="s">
        <v>13</v>
      </c>
      <c r="E48" s="111" t="s">
        <v>14</v>
      </c>
      <c r="F48" s="111" t="s">
        <v>78</v>
      </c>
      <c r="G48" s="11">
        <f>H48+I48+J48</f>
        <v>0</v>
      </c>
      <c r="H48" s="11">
        <v>0</v>
      </c>
      <c r="I48" s="11">
        <v>0</v>
      </c>
      <c r="J48" s="11">
        <v>0</v>
      </c>
      <c r="M48" s="1"/>
      <c r="N48" s="1"/>
    </row>
    <row r="49" spans="1:15" ht="69" hidden="1" customHeight="1" x14ac:dyDescent="0.25">
      <c r="A49" s="106"/>
      <c r="B49" s="23"/>
      <c r="C49" s="29" t="s">
        <v>82</v>
      </c>
      <c r="D49" s="47" t="s">
        <v>13</v>
      </c>
      <c r="E49" s="27" t="s">
        <v>14</v>
      </c>
      <c r="F49" s="27" t="s">
        <v>78</v>
      </c>
      <c r="G49" s="11">
        <f t="shared" si="7"/>
        <v>0</v>
      </c>
      <c r="H49" s="12">
        <v>0</v>
      </c>
      <c r="I49" s="12">
        <v>0</v>
      </c>
      <c r="J49" s="12">
        <v>0</v>
      </c>
      <c r="L49" s="3"/>
      <c r="M49" s="1"/>
      <c r="N49" s="1"/>
    </row>
    <row r="50" spans="1:15" hidden="1" x14ac:dyDescent="0.25">
      <c r="A50" s="43"/>
      <c r="B50" s="198" t="s">
        <v>5</v>
      </c>
      <c r="C50" s="199"/>
      <c r="D50" s="94"/>
      <c r="E50" s="27"/>
      <c r="F50" s="27"/>
      <c r="G50" s="11">
        <f>G48+G49</f>
        <v>0</v>
      </c>
      <c r="H50" s="12">
        <f>H48+H49</f>
        <v>0</v>
      </c>
      <c r="I50" s="12">
        <f>I48+I49</f>
        <v>0</v>
      </c>
      <c r="J50" s="12">
        <f>J48+J49</f>
        <v>0</v>
      </c>
      <c r="M50" s="1"/>
      <c r="N50" s="1"/>
    </row>
    <row r="51" spans="1:15" ht="64.5" customHeight="1" x14ac:dyDescent="0.25">
      <c r="A51" s="134">
        <v>4</v>
      </c>
      <c r="B51" s="138" t="s">
        <v>101</v>
      </c>
      <c r="C51" s="127" t="s">
        <v>102</v>
      </c>
      <c r="D51" s="27" t="s">
        <v>85</v>
      </c>
      <c r="E51" s="136" t="s">
        <v>14</v>
      </c>
      <c r="F51" s="136" t="s">
        <v>78</v>
      </c>
      <c r="G51" s="11">
        <f>H51+I51+J51</f>
        <v>3000</v>
      </c>
      <c r="H51" s="12">
        <v>3000</v>
      </c>
      <c r="I51" s="12">
        <v>0</v>
      </c>
      <c r="J51" s="12">
        <v>0</v>
      </c>
      <c r="M51" s="1"/>
      <c r="N51" s="1"/>
    </row>
    <row r="52" spans="1:15" x14ac:dyDescent="0.25">
      <c r="A52" s="135"/>
      <c r="B52" s="173" t="s">
        <v>5</v>
      </c>
      <c r="C52" s="174"/>
      <c r="D52" s="139"/>
      <c r="E52" s="137"/>
      <c r="F52" s="34"/>
      <c r="G52" s="11">
        <f>H52+I52+J52</f>
        <v>3000</v>
      </c>
      <c r="H52" s="12">
        <f>H51</f>
        <v>3000</v>
      </c>
      <c r="I52" s="12">
        <f t="shared" ref="I52:J52" si="12">I51</f>
        <v>0</v>
      </c>
      <c r="J52" s="12">
        <f t="shared" si="12"/>
        <v>0</v>
      </c>
      <c r="M52" s="1"/>
      <c r="N52" s="1"/>
    </row>
    <row r="53" spans="1:15" ht="47.25" customHeight="1" x14ac:dyDescent="0.25">
      <c r="A53" s="131">
        <v>5</v>
      </c>
      <c r="B53" s="162" t="s">
        <v>69</v>
      </c>
      <c r="C53" s="29" t="s">
        <v>87</v>
      </c>
      <c r="D53" s="47" t="s">
        <v>85</v>
      </c>
      <c r="E53" s="47" t="s">
        <v>14</v>
      </c>
      <c r="F53" s="27" t="s">
        <v>78</v>
      </c>
      <c r="G53" s="11">
        <f>H53+I53+J53</f>
        <v>377519.435</v>
      </c>
      <c r="H53" s="12">
        <f>H54+H55+H56+H57</f>
        <v>28605</v>
      </c>
      <c r="I53" s="12">
        <f t="shared" ref="I53:J53" si="13">I54+I55+I56+I57</f>
        <v>198693.36</v>
      </c>
      <c r="J53" s="12">
        <f t="shared" si="13"/>
        <v>150221.07500000001</v>
      </c>
      <c r="M53" s="1"/>
      <c r="N53" s="1"/>
    </row>
    <row r="54" spans="1:15" ht="78" customHeight="1" x14ac:dyDescent="0.25">
      <c r="A54" s="23"/>
      <c r="B54" s="211"/>
      <c r="C54" s="145" t="s">
        <v>63</v>
      </c>
      <c r="D54" s="14"/>
      <c r="E54" s="14"/>
      <c r="F54" s="14"/>
      <c r="G54" s="7">
        <f t="shared" si="7"/>
        <v>232578.21600000001</v>
      </c>
      <c r="H54" s="7">
        <v>0</v>
      </c>
      <c r="I54" s="7">
        <v>126693.36</v>
      </c>
      <c r="J54" s="7">
        <v>105884.856</v>
      </c>
      <c r="M54" s="1"/>
      <c r="N54" s="1"/>
    </row>
    <row r="55" spans="1:15" ht="9.75" hidden="1" customHeight="1" x14ac:dyDescent="0.25">
      <c r="A55" s="44"/>
      <c r="B55" s="10"/>
      <c r="C55" s="133"/>
      <c r="D55" s="45"/>
      <c r="E55" s="45"/>
      <c r="F55" s="22"/>
      <c r="G55" s="13">
        <f t="shared" si="7"/>
        <v>0</v>
      </c>
      <c r="H55" s="24">
        <v>0</v>
      </c>
      <c r="I55" s="24">
        <v>0</v>
      </c>
      <c r="J55" s="24">
        <v>0</v>
      </c>
      <c r="M55" s="1"/>
      <c r="N55" s="1"/>
    </row>
    <row r="56" spans="1:15" ht="71.25" customHeight="1" x14ac:dyDescent="0.25">
      <c r="A56" s="44"/>
      <c r="B56" s="10"/>
      <c r="C56" s="109" t="s">
        <v>70</v>
      </c>
      <c r="D56" s="45"/>
      <c r="E56" s="45"/>
      <c r="F56" s="22"/>
      <c r="G56" s="13">
        <f t="shared" si="7"/>
        <v>116336.219</v>
      </c>
      <c r="H56" s="24">
        <v>0</v>
      </c>
      <c r="I56" s="24">
        <v>72000</v>
      </c>
      <c r="J56" s="24">
        <v>44336.218999999997</v>
      </c>
      <c r="M56" s="1"/>
      <c r="N56" s="1"/>
    </row>
    <row r="57" spans="1:15" ht="108" customHeight="1" x14ac:dyDescent="0.25">
      <c r="A57" s="61"/>
      <c r="B57" s="23"/>
      <c r="C57" s="119" t="s">
        <v>98</v>
      </c>
      <c r="D57" s="117"/>
      <c r="E57" s="117"/>
      <c r="F57" s="120"/>
      <c r="G57" s="13">
        <f t="shared" si="7"/>
        <v>28605</v>
      </c>
      <c r="H57" s="24">
        <f>32000-4000+605</f>
        <v>28605</v>
      </c>
      <c r="I57" s="24">
        <v>0</v>
      </c>
      <c r="J57" s="24">
        <v>0</v>
      </c>
      <c r="M57" s="1"/>
      <c r="N57" s="1"/>
    </row>
    <row r="58" spans="1:15" ht="50.25" hidden="1" customHeight="1" x14ac:dyDescent="0.25">
      <c r="A58" s="23"/>
      <c r="B58" s="89"/>
      <c r="C58" s="100" t="s">
        <v>27</v>
      </c>
      <c r="D58" s="48" t="s">
        <v>13</v>
      </c>
      <c r="E58" s="48" t="s">
        <v>14</v>
      </c>
      <c r="F58" s="14" t="s">
        <v>78</v>
      </c>
      <c r="G58" s="75">
        <f t="shared" si="7"/>
        <v>0</v>
      </c>
      <c r="H58" s="75">
        <v>0</v>
      </c>
      <c r="I58" s="75">
        <v>0</v>
      </c>
      <c r="J58" s="75">
        <v>0</v>
      </c>
      <c r="M58" s="1"/>
      <c r="N58" s="1"/>
      <c r="O58" s="3"/>
    </row>
    <row r="59" spans="1:15" ht="16.5" customHeight="1" x14ac:dyDescent="0.25">
      <c r="A59" s="134"/>
      <c r="B59" s="197" t="s">
        <v>5</v>
      </c>
      <c r="C59" s="197"/>
      <c r="D59" s="27"/>
      <c r="E59" s="27"/>
      <c r="F59" s="34"/>
      <c r="G59" s="12">
        <f>G53+G58</f>
        <v>377519.435</v>
      </c>
      <c r="H59" s="12">
        <f>H53+H58</f>
        <v>28605</v>
      </c>
      <c r="I59" s="12">
        <f>I53+I58</f>
        <v>198693.36</v>
      </c>
      <c r="J59" s="12">
        <f>J53+J58</f>
        <v>150221.07500000001</v>
      </c>
    </row>
    <row r="60" spans="1:15" ht="49.5" customHeight="1" x14ac:dyDescent="0.25">
      <c r="A60" s="132">
        <v>6</v>
      </c>
      <c r="B60" s="162" t="s">
        <v>64</v>
      </c>
      <c r="C60" s="29" t="s">
        <v>88</v>
      </c>
      <c r="D60" s="27" t="s">
        <v>85</v>
      </c>
      <c r="E60" s="46" t="s">
        <v>14</v>
      </c>
      <c r="F60" s="46" t="s">
        <v>78</v>
      </c>
      <c r="G60" s="11">
        <f>H60+I60+J60</f>
        <v>137889.52299999999</v>
      </c>
      <c r="H60" s="11">
        <f>H61+H64</f>
        <v>137889.52299999999</v>
      </c>
      <c r="I60" s="11">
        <f t="shared" ref="I60:J60" si="14">I61+I64</f>
        <v>0</v>
      </c>
      <c r="J60" s="11">
        <f t="shared" si="14"/>
        <v>0</v>
      </c>
    </row>
    <row r="61" spans="1:15" ht="38.25" customHeight="1" x14ac:dyDescent="0.25">
      <c r="A61" s="10"/>
      <c r="B61" s="163"/>
      <c r="C61" s="170" t="s">
        <v>71</v>
      </c>
      <c r="D61" s="22"/>
      <c r="E61" s="41"/>
      <c r="F61" s="63" t="s">
        <v>79</v>
      </c>
      <c r="G61" s="6">
        <f t="shared" ref="G61:G66" si="15">H61+I61+J61</f>
        <v>93015.523000000001</v>
      </c>
      <c r="H61" s="7">
        <f>H62+H63</f>
        <v>93015.523000000001</v>
      </c>
      <c r="I61" s="7">
        <f t="shared" ref="I61:J61" si="16">I62+I63</f>
        <v>0</v>
      </c>
      <c r="J61" s="7">
        <f t="shared" si="16"/>
        <v>0</v>
      </c>
      <c r="M61" s="3"/>
    </row>
    <row r="62" spans="1:15" ht="48" hidden="1" customHeight="1" x14ac:dyDescent="0.25">
      <c r="A62" s="10"/>
      <c r="B62" s="10"/>
      <c r="C62" s="171"/>
      <c r="D62" s="22"/>
      <c r="E62" s="41"/>
      <c r="F62" s="42" t="s">
        <v>83</v>
      </c>
      <c r="G62" s="6">
        <f t="shared" si="15"/>
        <v>0</v>
      </c>
      <c r="H62" s="7">
        <v>0</v>
      </c>
      <c r="I62" s="7">
        <v>0</v>
      </c>
      <c r="J62" s="7">
        <v>0</v>
      </c>
      <c r="M62" s="3"/>
    </row>
    <row r="63" spans="1:15" ht="68.25" customHeight="1" x14ac:dyDescent="0.25">
      <c r="A63" s="10"/>
      <c r="B63" s="10"/>
      <c r="C63" s="172"/>
      <c r="D63" s="22"/>
      <c r="E63" s="41"/>
      <c r="F63" s="63" t="s">
        <v>26</v>
      </c>
      <c r="G63" s="7">
        <f t="shared" si="15"/>
        <v>93015.523000000001</v>
      </c>
      <c r="H63" s="7">
        <v>93015.523000000001</v>
      </c>
      <c r="I63" s="7">
        <v>0</v>
      </c>
      <c r="J63" s="7">
        <v>0</v>
      </c>
      <c r="L63" s="3"/>
      <c r="M63" s="3"/>
    </row>
    <row r="64" spans="1:15" ht="52.5" customHeight="1" x14ac:dyDescent="0.25">
      <c r="A64" s="10"/>
      <c r="B64" s="10"/>
      <c r="C64" s="170" t="s">
        <v>74</v>
      </c>
      <c r="D64" s="22"/>
      <c r="E64" s="41"/>
      <c r="F64" s="63" t="s">
        <v>79</v>
      </c>
      <c r="G64" s="6">
        <f t="shared" si="15"/>
        <v>44874</v>
      </c>
      <c r="H64" s="7">
        <f t="shared" ref="H64:I64" si="17">H65+H66</f>
        <v>44874</v>
      </c>
      <c r="I64" s="7">
        <f t="shared" si="17"/>
        <v>0</v>
      </c>
      <c r="J64" s="7">
        <f>J65+J66</f>
        <v>0</v>
      </c>
      <c r="L64" s="3"/>
      <c r="M64" s="3"/>
      <c r="N64" s="3"/>
    </row>
    <row r="65" spans="1:18" ht="49.5" hidden="1" customHeight="1" x14ac:dyDescent="0.25">
      <c r="A65" s="10"/>
      <c r="B65" s="10"/>
      <c r="C65" s="171"/>
      <c r="D65" s="22"/>
      <c r="E65" s="41"/>
      <c r="F65" s="42" t="s">
        <v>83</v>
      </c>
      <c r="G65" s="13">
        <f t="shared" si="15"/>
        <v>0</v>
      </c>
      <c r="H65" s="24">
        <v>0</v>
      </c>
      <c r="I65" s="24">
        <v>0</v>
      </c>
      <c r="J65" s="24">
        <v>0</v>
      </c>
      <c r="M65" s="3"/>
    </row>
    <row r="66" spans="1:18" ht="27.75" customHeight="1" x14ac:dyDescent="0.25">
      <c r="A66" s="23"/>
      <c r="B66" s="23"/>
      <c r="C66" s="172"/>
      <c r="D66" s="14"/>
      <c r="E66" s="42"/>
      <c r="F66" s="42" t="s">
        <v>26</v>
      </c>
      <c r="G66" s="6">
        <f t="shared" si="15"/>
        <v>44874</v>
      </c>
      <c r="H66" s="7">
        <v>44874</v>
      </c>
      <c r="I66" s="7">
        <v>0</v>
      </c>
      <c r="J66" s="7">
        <v>0</v>
      </c>
      <c r="M66" s="3"/>
    </row>
    <row r="67" spans="1:18" x14ac:dyDescent="0.25">
      <c r="A67" s="23"/>
      <c r="B67" s="184" t="s">
        <v>5</v>
      </c>
      <c r="C67" s="214"/>
      <c r="D67" s="14"/>
      <c r="E67" s="14"/>
      <c r="F67" s="34"/>
      <c r="G67" s="12">
        <f>G60</f>
        <v>137889.52299999999</v>
      </c>
      <c r="H67" s="12">
        <f>H60</f>
        <v>137889.52299999999</v>
      </c>
      <c r="I67" s="12">
        <f>I60</f>
        <v>0</v>
      </c>
      <c r="J67" s="12">
        <f>J60</f>
        <v>0</v>
      </c>
      <c r="L67" s="3"/>
    </row>
    <row r="68" spans="1:18" ht="53.25" customHeight="1" x14ac:dyDescent="0.25">
      <c r="A68" s="91" t="s">
        <v>103</v>
      </c>
      <c r="B68" s="64" t="s">
        <v>4</v>
      </c>
      <c r="C68" s="40" t="s">
        <v>62</v>
      </c>
      <c r="D68" s="27" t="s">
        <v>85</v>
      </c>
      <c r="E68" s="34" t="s">
        <v>14</v>
      </c>
      <c r="F68" s="62" t="s">
        <v>78</v>
      </c>
      <c r="G68" s="12">
        <f>H68+I68+J68</f>
        <v>2447872.8000000003</v>
      </c>
      <c r="H68" s="11">
        <v>2442600</v>
      </c>
      <c r="I68" s="11">
        <v>2572.1</v>
      </c>
      <c r="J68" s="11">
        <v>2700.7</v>
      </c>
      <c r="K68" s="3"/>
      <c r="L68" s="3"/>
      <c r="M68" s="3"/>
      <c r="R68" t="s">
        <v>65</v>
      </c>
    </row>
    <row r="69" spans="1:18" ht="27" hidden="1" customHeight="1" x14ac:dyDescent="0.25">
      <c r="A69" s="38"/>
      <c r="B69" s="10"/>
      <c r="C69" s="73" t="s">
        <v>7</v>
      </c>
      <c r="D69" s="71"/>
      <c r="E69" s="22"/>
      <c r="F69" s="66"/>
      <c r="G69" s="6">
        <f>H69+I69+J69</f>
        <v>0</v>
      </c>
      <c r="H69" s="7">
        <v>0</v>
      </c>
      <c r="I69" s="7">
        <v>0</v>
      </c>
      <c r="J69" s="7">
        <v>0</v>
      </c>
    </row>
    <row r="70" spans="1:18" ht="21.75" hidden="1" customHeight="1" x14ac:dyDescent="0.25">
      <c r="A70" s="38"/>
      <c r="B70" s="74"/>
      <c r="C70" s="73" t="s">
        <v>22</v>
      </c>
      <c r="D70" s="5"/>
      <c r="E70" s="22"/>
      <c r="F70" s="69"/>
      <c r="G70" s="6">
        <f>H70+I70+J70</f>
        <v>0</v>
      </c>
      <c r="H70" s="7">
        <v>0</v>
      </c>
      <c r="I70" s="7">
        <v>0</v>
      </c>
      <c r="J70" s="7">
        <v>0</v>
      </c>
    </row>
    <row r="71" spans="1:18" ht="27" hidden="1" customHeight="1" x14ac:dyDescent="0.25">
      <c r="A71" s="38"/>
      <c r="B71" s="82"/>
      <c r="C71" s="73" t="s">
        <v>9</v>
      </c>
      <c r="D71" s="5"/>
      <c r="E71" s="22"/>
      <c r="F71" s="69"/>
      <c r="G71" s="6">
        <f t="shared" ref="G71:G73" si="18">H71+I71+J71</f>
        <v>0</v>
      </c>
      <c r="H71" s="7">
        <v>0</v>
      </c>
      <c r="I71" s="7">
        <v>0</v>
      </c>
      <c r="J71" s="7">
        <v>0</v>
      </c>
    </row>
    <row r="72" spans="1:18" ht="25.5" hidden="1" customHeight="1" x14ac:dyDescent="0.25">
      <c r="A72" s="38"/>
      <c r="B72" s="82"/>
      <c r="C72" s="73" t="s">
        <v>8</v>
      </c>
      <c r="D72" s="53"/>
      <c r="E72" s="14"/>
      <c r="F72" s="70"/>
      <c r="G72" s="6">
        <f t="shared" si="18"/>
        <v>0</v>
      </c>
      <c r="H72" s="7">
        <v>0</v>
      </c>
      <c r="I72" s="7">
        <v>0</v>
      </c>
      <c r="J72" s="7">
        <v>0</v>
      </c>
    </row>
    <row r="73" spans="1:18" ht="21.75" hidden="1" customHeight="1" x14ac:dyDescent="0.25">
      <c r="A73" s="38"/>
      <c r="B73" s="83"/>
      <c r="C73" s="72"/>
      <c r="D73" s="5"/>
      <c r="E73" s="5"/>
      <c r="F73" s="69"/>
      <c r="G73" s="30">
        <f t="shared" si="18"/>
        <v>0</v>
      </c>
      <c r="H73" s="31">
        <v>0</v>
      </c>
      <c r="I73" s="31">
        <v>0</v>
      </c>
      <c r="J73" s="31">
        <v>0</v>
      </c>
    </row>
    <row r="74" spans="1:18" ht="15.75" customHeight="1" x14ac:dyDescent="0.25">
      <c r="A74" s="76"/>
      <c r="B74" s="184" t="s">
        <v>5</v>
      </c>
      <c r="C74" s="210"/>
      <c r="D74" s="67"/>
      <c r="E74" s="67"/>
      <c r="F74" s="68"/>
      <c r="G74" s="11">
        <f>G68</f>
        <v>2447872.8000000003</v>
      </c>
      <c r="H74" s="12">
        <v>2442.6</v>
      </c>
      <c r="I74" s="12">
        <f>I68</f>
        <v>2572.1</v>
      </c>
      <c r="J74" s="12">
        <f>J68</f>
        <v>2700.7</v>
      </c>
      <c r="K74" s="3"/>
      <c r="L74" s="3"/>
      <c r="M74" s="3"/>
    </row>
    <row r="75" spans="1:18" ht="21" customHeight="1" x14ac:dyDescent="0.25">
      <c r="A75" s="91"/>
      <c r="B75" s="212" t="s">
        <v>24</v>
      </c>
      <c r="C75" s="212"/>
      <c r="D75" s="212"/>
      <c r="E75" s="212"/>
      <c r="F75" s="213"/>
      <c r="G75" s="32">
        <f>H75+I75+J75</f>
        <v>2422905.0559999999</v>
      </c>
      <c r="H75" s="32">
        <f>H43+H36+H47+H52+H59+H67+H74</f>
        <v>1022766.0559999997</v>
      </c>
      <c r="I75" s="32">
        <f>I43+I36+I47+I52+I59+I67+I74</f>
        <v>902108.29999999993</v>
      </c>
      <c r="J75" s="32">
        <f>J43+J36+J47+J52+J59+J67+J74</f>
        <v>498030.7</v>
      </c>
      <c r="K75" s="3"/>
      <c r="L75" s="3"/>
      <c r="M75" s="3"/>
    </row>
    <row r="76" spans="1:18" x14ac:dyDescent="0.25">
      <c r="A76" s="76"/>
      <c r="B76" s="205" t="s">
        <v>26</v>
      </c>
      <c r="C76" s="206"/>
      <c r="D76" s="206"/>
      <c r="E76" s="206"/>
      <c r="F76" s="207"/>
      <c r="G76" s="13">
        <f t="shared" ref="G76" si="19">H76+I76+J76</f>
        <v>138269.52299999999</v>
      </c>
      <c r="H76" s="13">
        <f>H63+H66+H41+H42</f>
        <v>138269.52299999999</v>
      </c>
      <c r="I76" s="13">
        <f t="shared" ref="I76:J76" si="20">I63+I66+I41+I42</f>
        <v>0</v>
      </c>
      <c r="J76" s="13">
        <f t="shared" si="20"/>
        <v>0</v>
      </c>
      <c r="K76" s="96"/>
      <c r="L76" s="97"/>
      <c r="M76" s="97"/>
    </row>
    <row r="77" spans="1:18" ht="17.25" customHeight="1" x14ac:dyDescent="0.3">
      <c r="A77" s="76"/>
      <c r="B77" s="205" t="s">
        <v>77</v>
      </c>
      <c r="C77" s="206"/>
      <c r="D77" s="206"/>
      <c r="E77" s="206"/>
      <c r="F77" s="207"/>
      <c r="G77" s="13">
        <f>H77+I77+J77</f>
        <v>2070586.0329999996</v>
      </c>
      <c r="H77" s="7">
        <f>H36+H43+H47+H52+H59+H67+H74-H76-H80</f>
        <v>796860.03299999982</v>
      </c>
      <c r="I77" s="7">
        <f>I36+I43+I47+I52+I59+I67+I74-I76-I80</f>
        <v>813705.29999999993</v>
      </c>
      <c r="J77" s="7">
        <f>J36+J43+J47+J52+J59+J67+J74-J76-J80</f>
        <v>460020.7</v>
      </c>
      <c r="K77" s="95"/>
      <c r="L77" s="95"/>
      <c r="M77" s="95"/>
      <c r="N77" s="101"/>
      <c r="O77" s="101"/>
      <c r="P77" s="101"/>
    </row>
    <row r="78" spans="1:18" ht="16.5" customHeight="1" x14ac:dyDescent="0.25">
      <c r="A78" s="36"/>
      <c r="B78" s="186" t="s">
        <v>28</v>
      </c>
      <c r="C78" s="208"/>
      <c r="D78" s="208"/>
      <c r="E78" s="208"/>
      <c r="F78" s="209"/>
      <c r="G78" s="33"/>
      <c r="H78" s="107"/>
      <c r="I78" s="107"/>
      <c r="J78" s="107"/>
      <c r="K78" s="3"/>
      <c r="L78" s="3"/>
      <c r="M78" s="3"/>
    </row>
    <row r="79" spans="1:18" ht="32.25" customHeight="1" x14ac:dyDescent="0.25">
      <c r="A79" s="76"/>
      <c r="B79" s="200" t="s">
        <v>66</v>
      </c>
      <c r="C79" s="201"/>
      <c r="D79" s="201"/>
      <c r="E79" s="201"/>
      <c r="F79" s="202"/>
      <c r="G79" s="7">
        <f>H79+I79+J79</f>
        <v>1039075.3999999999</v>
      </c>
      <c r="H79" s="7">
        <f>H16+H18+H21+H23+H25+H27+H29</f>
        <v>410022.19999999995</v>
      </c>
      <c r="I79" s="7">
        <f>I16+I18+I21+I23+I25+I27+I29</f>
        <v>427033.2</v>
      </c>
      <c r="J79" s="7">
        <f>J16+J18+J21+J23+J25+J27+J29</f>
        <v>202020</v>
      </c>
      <c r="L79" s="3"/>
      <c r="M79" s="3"/>
      <c r="P79" s="3"/>
    </row>
    <row r="80" spans="1:18" ht="15" customHeight="1" x14ac:dyDescent="0.25">
      <c r="A80" s="36"/>
      <c r="B80" s="203" t="s">
        <v>75</v>
      </c>
      <c r="C80" s="204"/>
      <c r="D80" s="204"/>
      <c r="E80" s="204"/>
      <c r="F80" s="204"/>
      <c r="G80" s="7">
        <f>H80+I80+J80</f>
        <v>214049.5</v>
      </c>
      <c r="H80" s="7">
        <f>H31</f>
        <v>87636.5</v>
      </c>
      <c r="I80" s="7">
        <f t="shared" ref="I80:J80" si="21">I31</f>
        <v>88403</v>
      </c>
      <c r="J80" s="7">
        <f t="shared" si="21"/>
        <v>38010</v>
      </c>
      <c r="K80" s="4"/>
      <c r="M80" s="3"/>
    </row>
    <row r="81" spans="1:16" ht="47.25" customHeight="1" x14ac:dyDescent="0.35">
      <c r="A81" s="1"/>
      <c r="H81" s="2"/>
      <c r="I81" s="1"/>
      <c r="J81" s="1"/>
      <c r="K81" s="3"/>
      <c r="L81" s="3"/>
      <c r="M81" s="3"/>
      <c r="P81" s="3"/>
    </row>
    <row r="82" spans="1:16" ht="66.75" customHeight="1" x14ac:dyDescent="0.35">
      <c r="A82" s="193" t="s">
        <v>93</v>
      </c>
      <c r="B82" s="194"/>
      <c r="C82" s="194"/>
      <c r="D82" s="194"/>
      <c r="E82" s="194"/>
      <c r="F82" s="194"/>
      <c r="G82" s="194"/>
      <c r="H82" s="194"/>
      <c r="I82" s="194"/>
      <c r="J82" s="194"/>
    </row>
    <row r="83" spans="1:16" ht="23.25" customHeight="1" x14ac:dyDescent="0.25"/>
  </sheetData>
  <mergeCells count="52">
    <mergeCell ref="H1:L1"/>
    <mergeCell ref="H2:J2"/>
    <mergeCell ref="H3:J3"/>
    <mergeCell ref="C20:C21"/>
    <mergeCell ref="C22:C23"/>
    <mergeCell ref="A82:J82"/>
    <mergeCell ref="B36:C36"/>
    <mergeCell ref="B43:C43"/>
    <mergeCell ref="B59:C59"/>
    <mergeCell ref="B50:C50"/>
    <mergeCell ref="B79:F79"/>
    <mergeCell ref="B80:F80"/>
    <mergeCell ref="B77:F77"/>
    <mergeCell ref="B78:F78"/>
    <mergeCell ref="B76:F76"/>
    <mergeCell ref="B74:C74"/>
    <mergeCell ref="B53:B54"/>
    <mergeCell ref="B75:F75"/>
    <mergeCell ref="B67:C67"/>
    <mergeCell ref="C61:C63"/>
    <mergeCell ref="M36:M37"/>
    <mergeCell ref="C26:C27"/>
    <mergeCell ref="B47:C47"/>
    <mergeCell ref="B32:B33"/>
    <mergeCell ref="C28:C29"/>
    <mergeCell ref="D26:D29"/>
    <mergeCell ref="B37:B38"/>
    <mergeCell ref="B60:B61"/>
    <mergeCell ref="B44:B45"/>
    <mergeCell ref="C38:C40"/>
    <mergeCell ref="C64:C66"/>
    <mergeCell ref="B52:C52"/>
    <mergeCell ref="I11:I12"/>
    <mergeCell ref="A6:J6"/>
    <mergeCell ref="A7:J7"/>
    <mergeCell ref="J11:J12"/>
    <mergeCell ref="H10:J10"/>
    <mergeCell ref="A10:A12"/>
    <mergeCell ref="H11:H12"/>
    <mergeCell ref="B10:B12"/>
    <mergeCell ref="G10:G12"/>
    <mergeCell ref="C10:C12"/>
    <mergeCell ref="C4:I4"/>
    <mergeCell ref="F10:F12"/>
    <mergeCell ref="E10:E12"/>
    <mergeCell ref="D10:D12"/>
    <mergeCell ref="A14:A17"/>
    <mergeCell ref="C15:C16"/>
    <mergeCell ref="B14:B17"/>
    <mergeCell ref="D14:D17"/>
    <mergeCell ref="E14:E17"/>
    <mergeCell ref="C17:C18"/>
  </mergeCells>
  <pageMargins left="0.70866141732283472" right="0.70866141732283472" top="0.98425196850393704" bottom="0.39370078740157483" header="0.31496062992125984" footer="0.31496062992125984"/>
  <pageSetup paperSize="9" scale="81" orientation="landscape" r:id="rId1"/>
  <headerFooter differentFirst="1">
    <oddHeader xml:space="preserve">&amp;C&amp;"Times New Roman,обычный"&amp;14&amp;P&amp;R&amp;"Times New Roman,курсив"&amp;14Продовження додатка 3   
</oddHeader>
  </headerFooter>
  <rowBreaks count="1" manualBreakCount="1">
    <brk id="1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7" zoomScaleNormal="100" workbookViewId="0">
      <selection activeCell="J12" sqref="J12"/>
    </sheetView>
  </sheetViews>
  <sheetFormatPr defaultRowHeight="15" x14ac:dyDescent="0.25"/>
  <cols>
    <col min="1" max="1" width="5" customWidth="1"/>
    <col min="2" max="2" width="38.42578125" customWidth="1"/>
    <col min="3" max="3" width="13" customWidth="1"/>
    <col min="4" max="4" width="16.140625" customWidth="1"/>
    <col min="5" max="5" width="15.85546875" customWidth="1"/>
    <col min="11" max="11" width="13.140625" customWidth="1"/>
    <col min="14" max="14" width="11.5703125" customWidth="1"/>
    <col min="15" max="15" width="13.140625" customWidth="1"/>
    <col min="16" max="16" width="14" customWidth="1"/>
  </cols>
  <sheetData>
    <row r="1" spans="1:5" x14ac:dyDescent="0.25">
      <c r="B1" s="15"/>
    </row>
    <row r="2" spans="1:5" x14ac:dyDescent="0.25">
      <c r="B2" s="15"/>
    </row>
    <row r="3" spans="1:5" ht="19.5" x14ac:dyDescent="0.25">
      <c r="A3" s="18" t="s">
        <v>30</v>
      </c>
      <c r="B3" s="18" t="s">
        <v>29</v>
      </c>
      <c r="C3" s="18">
        <v>2019</v>
      </c>
      <c r="D3" s="18">
        <v>2020</v>
      </c>
      <c r="E3" s="18">
        <v>2021</v>
      </c>
    </row>
    <row r="4" spans="1:5" ht="45" x14ac:dyDescent="0.25">
      <c r="A4" s="17">
        <v>1</v>
      </c>
      <c r="B4" s="17" t="s">
        <v>0</v>
      </c>
      <c r="C4" s="19" t="s">
        <v>33</v>
      </c>
      <c r="D4" s="19" t="s">
        <v>31</v>
      </c>
      <c r="E4" s="19" t="s">
        <v>33</v>
      </c>
    </row>
    <row r="5" spans="1:5" ht="105.75" customHeight="1" x14ac:dyDescent="0.25">
      <c r="A5" s="17">
        <v>2</v>
      </c>
      <c r="B5" s="17" t="s">
        <v>48</v>
      </c>
      <c r="C5" s="19" t="s">
        <v>32</v>
      </c>
      <c r="D5" s="19" t="s">
        <v>34</v>
      </c>
      <c r="E5" s="19" t="s">
        <v>35</v>
      </c>
    </row>
    <row r="6" spans="1:5" ht="108.75" customHeight="1" x14ac:dyDescent="0.25">
      <c r="A6" s="17">
        <v>3</v>
      </c>
      <c r="B6" s="17" t="s">
        <v>49</v>
      </c>
      <c r="C6" s="19" t="s">
        <v>36</v>
      </c>
      <c r="D6" s="19" t="s">
        <v>33</v>
      </c>
      <c r="E6" s="19" t="s">
        <v>33</v>
      </c>
    </row>
    <row r="7" spans="1:5" ht="90" x14ac:dyDescent="0.25">
      <c r="A7" s="17">
        <v>4</v>
      </c>
      <c r="B7" s="17" t="s">
        <v>1</v>
      </c>
      <c r="C7" s="19" t="s">
        <v>33</v>
      </c>
      <c r="D7" s="19" t="s">
        <v>37</v>
      </c>
      <c r="E7" s="19" t="s">
        <v>33</v>
      </c>
    </row>
    <row r="8" spans="1:5" ht="90" x14ac:dyDescent="0.25">
      <c r="A8" s="17">
        <v>5</v>
      </c>
      <c r="B8" s="17" t="s">
        <v>2</v>
      </c>
      <c r="C8" s="19" t="s">
        <v>33</v>
      </c>
      <c r="D8" s="19" t="s">
        <v>33</v>
      </c>
      <c r="E8" s="19" t="s">
        <v>38</v>
      </c>
    </row>
    <row r="9" spans="1:5" ht="75" x14ac:dyDescent="0.25">
      <c r="A9" s="17">
        <v>6</v>
      </c>
      <c r="B9" s="17" t="s">
        <v>23</v>
      </c>
      <c r="C9" s="19" t="s">
        <v>33</v>
      </c>
      <c r="D9" s="19" t="s">
        <v>39</v>
      </c>
      <c r="E9" s="19" t="s">
        <v>33</v>
      </c>
    </row>
    <row r="10" spans="1:5" ht="105" x14ac:dyDescent="0.25">
      <c r="A10" s="17">
        <v>7</v>
      </c>
      <c r="B10" s="17" t="s">
        <v>50</v>
      </c>
      <c r="C10" s="19" t="s">
        <v>33</v>
      </c>
      <c r="D10" s="19" t="s">
        <v>33</v>
      </c>
      <c r="E10" s="19" t="s">
        <v>40</v>
      </c>
    </row>
    <row r="11" spans="1:5" ht="30" x14ac:dyDescent="0.25">
      <c r="A11" s="17">
        <v>8</v>
      </c>
      <c r="B11" s="17" t="s">
        <v>41</v>
      </c>
      <c r="C11" s="19" t="s">
        <v>33</v>
      </c>
      <c r="D11" s="19" t="s">
        <v>42</v>
      </c>
      <c r="E11" s="19" t="s">
        <v>33</v>
      </c>
    </row>
    <row r="12" spans="1:5" ht="60" x14ac:dyDescent="0.25">
      <c r="A12" s="17">
        <v>9</v>
      </c>
      <c r="B12" s="17" t="s">
        <v>51</v>
      </c>
      <c r="C12" s="19" t="s">
        <v>43</v>
      </c>
      <c r="D12" s="19" t="s">
        <v>44</v>
      </c>
      <c r="E12" s="19" t="s">
        <v>33</v>
      </c>
    </row>
    <row r="13" spans="1:5" ht="30" x14ac:dyDescent="0.25">
      <c r="A13" s="17">
        <v>10</v>
      </c>
      <c r="B13" s="17" t="s">
        <v>21</v>
      </c>
      <c r="C13" s="19" t="s">
        <v>33</v>
      </c>
      <c r="D13" s="19" t="s">
        <v>45</v>
      </c>
      <c r="E13" s="19" t="s">
        <v>33</v>
      </c>
    </row>
    <row r="14" spans="1:5" ht="27" customHeight="1" x14ac:dyDescent="0.35">
      <c r="A14" s="215"/>
      <c r="B14" s="216"/>
      <c r="C14" s="20" t="s">
        <v>33</v>
      </c>
      <c r="D14" s="20" t="s">
        <v>46</v>
      </c>
      <c r="E14" s="20" t="s">
        <v>47</v>
      </c>
    </row>
    <row r="15" spans="1:5" x14ac:dyDescent="0.25">
      <c r="B15" s="16"/>
    </row>
    <row r="16" spans="1:5" x14ac:dyDescent="0.25">
      <c r="B16" s="16"/>
    </row>
    <row r="17" spans="2:2" x14ac:dyDescent="0.25">
      <c r="B17" s="16"/>
    </row>
    <row r="18" spans="2:2" x14ac:dyDescent="0.25">
      <c r="B18" s="16"/>
    </row>
    <row r="19" spans="2:2" x14ac:dyDescent="0.25">
      <c r="B19" s="16"/>
    </row>
    <row r="20" spans="2:2" x14ac:dyDescent="0.25">
      <c r="B20" s="15"/>
    </row>
    <row r="21" spans="2:2" x14ac:dyDescent="0.25">
      <c r="B21" s="15"/>
    </row>
    <row r="22" spans="2:2" x14ac:dyDescent="0.25">
      <c r="B22" s="15"/>
    </row>
    <row r="23" spans="2:2" x14ac:dyDescent="0.25">
      <c r="B23" s="15"/>
    </row>
    <row r="24" spans="2:2" x14ac:dyDescent="0.25">
      <c r="B24" s="15"/>
    </row>
    <row r="25" spans="2:2" x14ac:dyDescent="0.25">
      <c r="B25" s="15"/>
    </row>
    <row r="26" spans="2:2" x14ac:dyDescent="0.25">
      <c r="B26" s="15"/>
    </row>
    <row r="27" spans="2:2" x14ac:dyDescent="0.25">
      <c r="B27" s="15"/>
    </row>
    <row r="28" spans="2:2" x14ac:dyDescent="0.25">
      <c r="B28" s="15"/>
    </row>
    <row r="29" spans="2:2" x14ac:dyDescent="0.25">
      <c r="B29" s="15"/>
    </row>
    <row r="30" spans="2:2" x14ac:dyDescent="0.25">
      <c r="B30" s="15"/>
    </row>
    <row r="31" spans="2:2" x14ac:dyDescent="0.25">
      <c r="B31" s="15"/>
    </row>
    <row r="32" spans="2:2" x14ac:dyDescent="0.25">
      <c r="B32" s="15"/>
    </row>
    <row r="33" spans="2:2" x14ac:dyDescent="0.25">
      <c r="B33" s="15"/>
    </row>
    <row r="34" spans="2:2" x14ac:dyDescent="0.25">
      <c r="B34" s="15"/>
    </row>
    <row r="35" spans="2:2" x14ac:dyDescent="0.25">
      <c r="B35" s="15"/>
    </row>
  </sheetData>
  <mergeCells count="1">
    <mergeCell ref="A14:B14"/>
  </mergeCells>
  <pageMargins left="0.7" right="0.7" top="0.75" bottom="0.75" header="0.3" footer="0.3"/>
  <pageSetup paperSize="9" scale="9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2022-01-28T12:01:47Z</dcterms:modified>
</cp:coreProperties>
</file>