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125" windowWidth="14805" windowHeight="6990"/>
  </bookViews>
  <sheets>
    <sheet name="Лист1" sheetId="1" r:id="rId1"/>
    <sheet name="Лист2" sheetId="2" r:id="rId2"/>
    <sheet name="Лист3" sheetId="3" r:id="rId3"/>
  </sheets>
  <definedNames>
    <definedName name="_xlnm.Print_Titles" localSheetId="0">Лист1!$13:$13</definedName>
    <definedName name="_xlnm.Print_Area" localSheetId="0">Лист1!$A$1:$J$82</definedName>
  </definedNames>
  <calcPr calcId="162913"/>
</workbook>
</file>

<file path=xl/calcChain.xml><?xml version="1.0" encoding="utf-8"?>
<calcChain xmlns="http://schemas.openxmlformats.org/spreadsheetml/2006/main">
  <c r="I38" i="1" l="1"/>
  <c r="J38" i="1"/>
  <c r="H38" i="1"/>
  <c r="G38" i="1" s="1"/>
  <c r="H39" i="1"/>
  <c r="G39" i="1" s="1"/>
  <c r="G40" i="1"/>
  <c r="G41" i="1" l="1"/>
  <c r="G42" i="1"/>
  <c r="I76" i="1" l="1"/>
  <c r="J76" i="1"/>
  <c r="H76" i="1"/>
  <c r="I37" i="1"/>
  <c r="I43" i="1" s="1"/>
  <c r="J37" i="1"/>
  <c r="J43" i="1" s="1"/>
  <c r="H37" i="1"/>
  <c r="H43" i="1" s="1"/>
  <c r="G34" i="1" l="1"/>
  <c r="I32" i="1"/>
  <c r="J32" i="1"/>
  <c r="H32" i="1"/>
  <c r="H35" i="1"/>
  <c r="G51" i="1"/>
  <c r="I52" i="1"/>
  <c r="J52" i="1"/>
  <c r="H52" i="1"/>
  <c r="H45" i="1"/>
  <c r="H46" i="1"/>
  <c r="H57" i="1"/>
  <c r="G52" i="1" l="1"/>
  <c r="G65" i="1" l="1"/>
  <c r="G66" i="1"/>
  <c r="I44" i="1" l="1"/>
  <c r="J44" i="1"/>
  <c r="H44" i="1"/>
  <c r="G48" i="1"/>
  <c r="J80" i="1" l="1"/>
  <c r="I80" i="1"/>
  <c r="H80" i="1"/>
  <c r="I14" i="1"/>
  <c r="J14" i="1"/>
  <c r="G30" i="1"/>
  <c r="G31" i="1"/>
  <c r="G45" i="1" l="1"/>
  <c r="J79" i="1" l="1"/>
  <c r="I79" i="1"/>
  <c r="H79" i="1"/>
  <c r="I53" i="1"/>
  <c r="J53" i="1"/>
  <c r="H53" i="1"/>
  <c r="I36" i="1"/>
  <c r="J36" i="1"/>
  <c r="G29" i="1"/>
  <c r="G28" i="1"/>
  <c r="G17" i="1"/>
  <c r="G18" i="1"/>
  <c r="G44" i="1" l="1"/>
  <c r="G32" i="1"/>
  <c r="H15" i="1"/>
  <c r="H14" i="1" s="1"/>
  <c r="H36" i="1" s="1"/>
  <c r="G16" i="1"/>
  <c r="G36" i="1" l="1"/>
  <c r="G53" i="1"/>
  <c r="G35" i="1"/>
  <c r="G55" i="1"/>
  <c r="I64" i="1" l="1"/>
  <c r="H64" i="1"/>
  <c r="J64" i="1"/>
  <c r="G62" i="1"/>
  <c r="G63" i="1"/>
  <c r="I61" i="1"/>
  <c r="J61" i="1"/>
  <c r="J60" i="1" s="1"/>
  <c r="H61" i="1"/>
  <c r="H60" i="1" s="1"/>
  <c r="I60" i="1" l="1"/>
  <c r="G64" i="1"/>
  <c r="J67" i="1" l="1"/>
  <c r="G15" i="1" l="1"/>
  <c r="G20" i="1"/>
  <c r="G21" i="1"/>
  <c r="G22" i="1"/>
  <c r="G23" i="1"/>
  <c r="G24" i="1"/>
  <c r="G25" i="1"/>
  <c r="G26" i="1"/>
  <c r="G27" i="1"/>
  <c r="G33" i="1"/>
  <c r="H50" i="1"/>
  <c r="I50" i="1"/>
  <c r="J50" i="1"/>
  <c r="G49" i="1"/>
  <c r="I59" i="1"/>
  <c r="J59" i="1"/>
  <c r="G54" i="1"/>
  <c r="G56" i="1"/>
  <c r="G57" i="1"/>
  <c r="G58" i="1"/>
  <c r="H67" i="1"/>
  <c r="I67" i="1"/>
  <c r="G61" i="1"/>
  <c r="G68" i="1"/>
  <c r="G74" i="1" s="1"/>
  <c r="G69" i="1"/>
  <c r="G70" i="1"/>
  <c r="G71" i="1"/>
  <c r="G72" i="1"/>
  <c r="G73" i="1"/>
  <c r="I74" i="1"/>
  <c r="J74" i="1"/>
  <c r="G80" i="1"/>
  <c r="G50" i="1" l="1"/>
  <c r="J47" i="1"/>
  <c r="G59" i="1"/>
  <c r="H59" i="1"/>
  <c r="G76" i="1"/>
  <c r="I47" i="1"/>
  <c r="I75" i="1" s="1"/>
  <c r="H47" i="1"/>
  <c r="G46" i="1"/>
  <c r="G60" i="1"/>
  <c r="G67" i="1" s="1"/>
  <c r="G79" i="1"/>
  <c r="G14" i="1"/>
  <c r="I77" i="1" l="1"/>
  <c r="H77" i="1"/>
  <c r="H75" i="1"/>
  <c r="J75" i="1"/>
  <c r="J77" i="1"/>
  <c r="G47" i="1"/>
  <c r="G37" i="1"/>
  <c r="G43" i="1" s="1"/>
  <c r="G75" i="1" l="1"/>
  <c r="G77" i="1"/>
</calcChain>
</file>

<file path=xl/sharedStrings.xml><?xml version="1.0" encoding="utf-8"?>
<sst xmlns="http://schemas.openxmlformats.org/spreadsheetml/2006/main" count="187" uniqueCount="115">
  <si>
    <t>Нове будівництво мосту в парку ім.Ю.Гагаріна в м.Кривому Розі Дніпропетровської області</t>
  </si>
  <si>
    <t>Реконструкція приміщень під амбулаторію №2 "Центру первинної медико-санітарної допомоги №4" Криворізької міської ради з цілодобовим відділенням невідкладної допомоги за адресою: мкр-н Сонячний, 25а</t>
  </si>
  <si>
    <t xml:space="preserve">Реконструкція приміщень під амбулаторію "Центру первинної медико-санітарної допомоги №6" по вул. Миколаївське шосе, 21, приміщення 17 в м. Кривий Ріг Дніпропетровської області, 50067                                                                                                                                                             </t>
  </si>
  <si>
    <t xml:space="preserve">ПЕРЕЛІК </t>
  </si>
  <si>
    <t>Інша економічна діяльність</t>
  </si>
  <si>
    <t>Усього</t>
  </si>
  <si>
    <t>1</t>
  </si>
  <si>
    <t>Отримання сертифікатів (при введені об'єкта в експлуатацію, енергоефективності тощо)</t>
  </si>
  <si>
    <t>Проведення заходів з оплати поштових послуг</t>
  </si>
  <si>
    <t>Оплата авансових внесків для проведення виконавчого провадження</t>
  </si>
  <si>
    <t>Об'єкти комунального будівництва</t>
  </si>
  <si>
    <t>Назва напряму діяльності (пріоритетні завдання)</t>
  </si>
  <si>
    <t>Виконавці</t>
  </si>
  <si>
    <t>2019-2021</t>
  </si>
  <si>
    <t>Управління капітального будівництва виконкому Криворізької міської ради</t>
  </si>
  <si>
    <t>на 2021 рік</t>
  </si>
  <si>
    <t>Перелік заходів Програми</t>
  </si>
  <si>
    <t>1.2. Нове будівництво, реконструкція та капітальний ремонт об’єктів інженерно-транспортної інфраструктури</t>
  </si>
  <si>
    <t>Об'єкти будівництва освітніх установ і закладів</t>
  </si>
  <si>
    <t>Об'єкти будівництва медичних установ і закладів</t>
  </si>
  <si>
    <t>Об'єкти будівництва установ і закладів культури</t>
  </si>
  <si>
    <t>Інші заходи, пов'язані із супроводом реалізації інвестиційних проектів</t>
  </si>
  <si>
    <t xml:space="preserve">Оплата судового збору </t>
  </si>
  <si>
    <t xml:space="preserve">Реконструкція приміщень під амбулаторію  "Центру первинної медико-санітарної допомоги №2" по  вул. Ватутіна, 43/5, приміщення 129 в м.Кривий Ріг Дніпропетровської області                                                               </t>
  </si>
  <si>
    <t>Разом за Програмою, з них</t>
  </si>
  <si>
    <t>Джерела фінансування</t>
  </si>
  <si>
    <t>державний бюджет</t>
  </si>
  <si>
    <t>5.2. Капітальний ремонт спортивних споруд та будівель</t>
  </si>
  <si>
    <t xml:space="preserve">у тому числі: </t>
  </si>
  <si>
    <t>Назва об'єкта</t>
  </si>
  <si>
    <t>№</t>
  </si>
  <si>
    <t>+2394,749</t>
  </si>
  <si>
    <t>+500,000</t>
  </si>
  <si>
    <t>0,000</t>
  </si>
  <si>
    <t>+2000,000</t>
  </si>
  <si>
    <t>+7500,000</t>
  </si>
  <si>
    <t>-300,000</t>
  </si>
  <si>
    <t>+14766,921</t>
  </si>
  <si>
    <t>-2694,101</t>
  </si>
  <si>
    <t>+1392,451</t>
  </si>
  <si>
    <t>+2748,317</t>
  </si>
  <si>
    <t>Капітальний ремонт лікувальних закладів (інфекційна лікарня)</t>
  </si>
  <si>
    <t>+48239,650</t>
  </si>
  <si>
    <t>-200,000</t>
  </si>
  <si>
    <t>-49000,000</t>
  </si>
  <si>
    <t>+800,000</t>
  </si>
  <si>
    <t>+20593,771</t>
  </si>
  <si>
    <t>+7554,216</t>
  </si>
  <si>
    <t xml:space="preserve">Нове будівництво системи водовідведення від Криворізької загальноосвітньої школи
 І-ІІ ступенів №101 літ. «А”-1, А’-1» Криворізької міської ради Дніпропетровської області, за адресою: вул. Абрикосова, 1а, 
м. Кривий Ріг, Дніпропетровська обл.
</t>
  </si>
  <si>
    <t xml:space="preserve">Капітальний ремонт системи водовідведення від Криворізької загальноосвітньої школи 
І-ІІ ступенів №101 літ. «А”-1, А’-1» Криворізької міської ради Дніпропетровської області, за адресою: вул. Абрикосова, 1а, 
м. Кривий Ріг, Дніпропетровська обл.
</t>
  </si>
  <si>
    <t xml:space="preserve">Реконструкція приміщень під амбулаторію №3 комунального некомерційного підприємства "Центр первинної медико-санітарної допомоги №7" Криворізької міської ради за адресою: вул.Дружби, 2 в     м. Кривому Розі Дніпропетровської області </t>
  </si>
  <si>
    <t>Реконструкція адміністративної будівлі другого корпусу за адресою: 
пл.Молодіжна, 1, м. Кривий Ріг, Дніпропетровська область</t>
  </si>
  <si>
    <t>Загальний обсяг фінансування, тис. грн</t>
  </si>
  <si>
    <t>№ п/п</t>
  </si>
  <si>
    <t>Реконструкція мереж теплопостачання, розташованих у Металургійному районі міста Кривого Рогу Дніпропетровської області</t>
  </si>
  <si>
    <t>Реконструкція мереж теплопостачання, розташованих у Саксаганському районі міста Кривого Рогу Дніпропетровської області</t>
  </si>
  <si>
    <t>Реконструкція мереж теплопостачання, розташованих у Довгинцівському районі міста Кривого Рогу Дніпропетровської області</t>
  </si>
  <si>
    <t>Нове будівництво мереж теплопостачання, розташованих у Саксаганському районі міста Кривого Рогу Дніпропетровської області</t>
  </si>
  <si>
    <t>до рішення міської ради</t>
  </si>
  <si>
    <t>за рахунок кредиту для фінансування субпроекту «Модернізація системи теплопостачання міста Кривого Рогу (І етап)» відповідно до Угоди про передачу коштів позики з Міністерством фінансів України</t>
  </si>
  <si>
    <t>Загальний обсяг фінансування заходу з них:</t>
  </si>
  <si>
    <t>Загальний обсяг фінансування заходу, з них:</t>
  </si>
  <si>
    <t>Інші заходи, пов'язані із супроводом реалізації інвестиційних проєктів</t>
  </si>
  <si>
    <t>Нове будівництво універсального спортивного комплексу, розташованого в парку культури і відпочинку імені Богдана Хмельницького в Металургійному районі міста Кривого Рогу Дніпропетровської області, 50006</t>
  </si>
  <si>
    <t>Об'єкти будівництва адміністративних будівель</t>
  </si>
  <si>
    <t xml:space="preserve">        </t>
  </si>
  <si>
    <t>за рахунок кредиту для фінансування субпроекту «Модернізація системи теплопостачання міста Кривого Рогу                    
(І етап)» відповідно до Угоди про передачу коштів позики з Міністерством фінансів України</t>
  </si>
  <si>
    <t>Нове будівництво дороги від  вул. Гетьманської до вул. Електроніки в Саксаганському та Центрально-Міському районах м. Кривого Рогу Дніпропетровської області, 50000</t>
  </si>
  <si>
    <t>Реконструкція систем теплозабезпечення з установленням індивідуальних теплових пунктів для будівель і споруд бюджетної та житлової сфери м.Кривого Рогу Дніпро-петровської обл.</t>
  </si>
  <si>
    <t>Об'єкти будівництва споруд, установ і закладів фізичної культури та спорту</t>
  </si>
  <si>
    <t>Реконструкція стадіону на території комунального позашкільного навчального закладу «Дитячо-юнацька спортивна школа №10» за адресою: вул. Бикова, 4, м. Кривий Ріг, Дніпропетровська область</t>
  </si>
  <si>
    <t>Реконструкція комплексу будівель, розташованих за адресою: Дніпропетровська обл., м. Кривий Ріг, пр-т Металургів, буд. 2, під центр розвитку креативної економіки з освітніми, науково-дослідними, адміністратив-ними приміщеннями та закладом громадського харчування</t>
  </si>
  <si>
    <t>Реконструкція котельні «Гігант», розташованої на території промислового майданчика шахти «Гігант» на вулиці Дарві-на, 2д у Саксаганському районі міста Кривого Рогу Дніпропетровської області</t>
  </si>
  <si>
    <t>Реконструкція котельні «Механобрчормет», розташованої на вулиці Телевізійній, 3Н у Довгинцівському районі міста Кривого Рогу Дніпропетровської області</t>
  </si>
  <si>
    <t>Нове будівництво адміністративної будівлі з освітніми та науково-дослідними приміщення-ми в складі Центру креативної економіки м.Кривого Рогу за адресою: пр-т Металургів, буд. 2, м. Кривий Ріг, Дніпропетровська обл.</t>
  </si>
  <si>
    <t>грант від ЄІБ для реалізації інвестиційних проектів</t>
  </si>
  <si>
    <t>Грант від ЄІБ для реалізації інвестиційних проектів</t>
  </si>
  <si>
    <t>бюджет Криворізької міської територіальної громади,</t>
  </si>
  <si>
    <t>Бюджет Криворізької міської територіальної громади</t>
  </si>
  <si>
    <t xml:space="preserve">Загальний обсяг фінансування, з них:
</t>
  </si>
  <si>
    <r>
      <t xml:space="preserve">4.1 Нове будівництво, реконструкція та </t>
    </r>
    <r>
      <rPr>
        <b/>
        <sz val="9"/>
        <color theme="1"/>
        <rFont val="Times New Roman"/>
        <family val="1"/>
        <charset val="204"/>
      </rPr>
      <t>капітальний ремонт</t>
    </r>
    <r>
      <rPr>
        <b/>
        <sz val="9"/>
        <rFont val="Times New Roman"/>
        <family val="1"/>
        <charset val="204"/>
      </rPr>
      <t xml:space="preserve"> закладів культури</t>
    </r>
  </si>
  <si>
    <t xml:space="preserve">у тому числі орієнтовний обсяг </t>
  </si>
  <si>
    <t>4.1. Капітальний ремонт закладів культури</t>
  </si>
  <si>
    <t>бюджет Криворізької міської територіальної громади</t>
  </si>
  <si>
    <t>за рахунок кредиту для фінансування субпроекту «Модернізація системи теплопостачання  міста</t>
  </si>
  <si>
    <t>2022-2024</t>
  </si>
  <si>
    <t>Нове будівництво, реконструкція та капітальний ремонт об’єктів житлово-комунального призначення</t>
  </si>
  <si>
    <t>Нове будівництво та реконструкція спортивних споруд і будівель</t>
  </si>
  <si>
    <t>Нове будівництво, реконструкція та капітальний ремонт адміністративних будівель</t>
  </si>
  <si>
    <t>заходів і завдань Програми на 2019–2024 роки</t>
  </si>
  <si>
    <t>Програма капітального будівництва об’єктів 
інфраструктури м. Кривого Рогу на 2019–2024 роки</t>
  </si>
  <si>
    <t>Реконструкція нежитлового приміщення №69, вбудованого в перший поверх житлового будинку №24 на вул. Івана Сірка в м. Кривому Розі Дніпропетровської області під амбулаторію</t>
  </si>
  <si>
    <t>Нове будівництво будівлі дошкільного підрозділу в комплексі будівель та споруд Криворізького навчально-виховного комплексу «Загальноосвітня школа І-ІІ ступенів – дошкільний навчальний заклад» №38 Криворізь-
кої міської ради Дніпропетровської області, за адресою: вул. Кибальчича, 19, Тернівський район, м. Кривий Ріг, Дніпропетровська обл., Україна</t>
  </si>
  <si>
    <t xml:space="preserve">            Керуюча справами виконкому                                                   Тетяна Мала
                                                       </t>
  </si>
  <si>
    <t>1.3. Капітальний ремонт об’єктів благоустрою</t>
  </si>
  <si>
    <t>3.1. Нове будівництво та реконструкція лікувальних закладів</t>
  </si>
  <si>
    <t>3.2. Капітальний ремонт лікувальних закладів</t>
  </si>
  <si>
    <t xml:space="preserve"> Нове будівництво та реконструкція дошкільних, позашкільних і загальноосвітніх навчальних закладів</t>
  </si>
  <si>
    <r>
      <rPr>
        <b/>
        <i/>
        <sz val="9"/>
        <color theme="1"/>
        <rFont val="Times New Roman"/>
        <family val="1"/>
        <charset val="204"/>
      </rPr>
      <t xml:space="preserve">Реконструкція фасадів будівлі та малої чаші басейну з урахуванням потреб маломобільних груп населення; </t>
    </r>
    <r>
      <rPr>
        <i/>
        <sz val="9"/>
        <color theme="1"/>
        <rFont val="Times New Roman"/>
        <family val="1"/>
        <charset val="204"/>
      </rPr>
      <t xml:space="preserve">
реконструкція частини будівлі басейну                  літ. «А-3» Палацу водних видів спорту, розташованого за адресою: вул. Соборності, 2, м. Кривий Ріг, Дніпропетровська обл., Україна</t>
    </r>
  </si>
  <si>
    <t>за рахунок кредиту для фінансування субпроекту «Модернізація системи теплопостачання міста Кривого Рогу (І етап)» відповідно до Угоди про передачу коштів позики між  Міністерством фінансів України, Міністерством розвитку громад та територій України, Криворізькою міською радою</t>
  </si>
  <si>
    <t>Кривого Рогу (І етап)» відповідно до Угоди про передачу коштів позики між  Міністерством фінансів України, Міністерством розвитку громад та територій України, Криворізькою міською радою</t>
  </si>
  <si>
    <t>Об'єкти будівництва установ та закладів культури</t>
  </si>
  <si>
    <t>Капітальний ремонт закладів культури</t>
  </si>
  <si>
    <t>7</t>
  </si>
  <si>
    <t xml:space="preserve">Виготовлення проектно-кошторисної документації з подальшим проходженням експертизи реконструкції універсального спортивного майданчика для Криворізької гімназії №104 Криворізької міської ради 
(адреса місцезнаходження: вулиця Авангардна, будинок 8, місто Кривий Ріг, Криворізький район, Дніпропетровська область, 50482; код юридичної особи в ЄДРПОУ: 33453533) </t>
  </si>
  <si>
    <t xml:space="preserve">Виготовлення проектно-кошторисної документації з подальшим проходженням експертизи реконструкції універсального спортивного майданчика та капітального ремонту пришкільної території для Криворізької загальноосвітньої школи І-ІІІ ступенів №75 Криворізької міської ради Дніпропетровської області (адреса місцезнаходження: вулиця Героїв АТО, будинок 52, місто Кривий Ріг, Криворізький район, Дніпропетровська область, 50065; код юридичної особи в ЄДРПОУ:33265592) </t>
  </si>
  <si>
    <t>Державний бюджет</t>
  </si>
  <si>
    <t>Загальний обсяг фінансування заходу з них за виконавцем:</t>
  </si>
  <si>
    <t>управління капітального будівництва виконкому Криворізької міської ради,</t>
  </si>
  <si>
    <t>департамент овіти і науки виконкому Криворізької міської ради</t>
  </si>
  <si>
    <t>Строк викона-ня, роки</t>
  </si>
  <si>
    <t>Реконструкція систем теплозабезпечення з установленням індивідуальних теплових пунктів для будівель і споруд бюджетної та житлової сфери м .Кривого Рогу Дніпропетровської обл. (технічний нагляд)</t>
  </si>
  <si>
    <t>Нове будівництво мосту в парку ім.Ю.Гагаріна Дніпропетровської області</t>
  </si>
  <si>
    <t xml:space="preserve"> Додаток 3</t>
  </si>
  <si>
    <t>26.01.2022 №1106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</si>
</sst>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28" x14ac:knownFonts="1">
    <font>
      <sz val="11"/>
      <color theme="1"/>
      <name val="Calibri"/>
      <family val="2"/>
      <scheme val="minor"/>
    </font>
    <font>
      <b/>
      <i/>
      <sz val="11"/>
      <color theme="1"/>
      <name val="Calibri"/>
      <family val="2"/>
      <scheme val="minor"/>
    </font>
    <font>
      <b/>
      <i/>
      <sz val="14"/>
      <color theme="1"/>
      <name val="Times New Roman"/>
      <family val="1"/>
      <charset val="204"/>
    </font>
    <font>
      <b/>
      <i/>
      <sz val="10"/>
      <color theme="1"/>
      <name val="Times New Roman"/>
      <family val="1"/>
      <charset val="204"/>
    </font>
    <font>
      <i/>
      <sz val="12"/>
      <color theme="1"/>
      <name val="Times New Roman"/>
      <family val="1"/>
      <charset val="204"/>
    </font>
    <font>
      <sz val="10"/>
      <color theme="1"/>
      <name val="Times New Roman"/>
      <family val="1"/>
      <charset val="204"/>
    </font>
    <font>
      <b/>
      <sz val="10"/>
      <color theme="1"/>
      <name val="Times New Roman"/>
      <family val="1"/>
      <charset val="204"/>
    </font>
    <font>
      <i/>
      <sz val="10"/>
      <color theme="1"/>
      <name val="Times New Roman"/>
      <family val="1"/>
      <charset val="204"/>
    </font>
    <font>
      <b/>
      <i/>
      <sz val="9"/>
      <color theme="1"/>
      <name val="Times New Roman"/>
      <family val="1"/>
      <charset val="204"/>
    </font>
    <font>
      <sz val="9"/>
      <color theme="1"/>
      <name val="Calibri"/>
      <family val="2"/>
      <scheme val="minor"/>
    </font>
    <font>
      <b/>
      <i/>
      <sz val="9"/>
      <color theme="1"/>
      <name val="Calibri"/>
      <family val="2"/>
      <scheme val="minor"/>
    </font>
    <font>
      <b/>
      <sz val="9"/>
      <color theme="1"/>
      <name val="Times New Roman"/>
      <family val="1"/>
      <charset val="204"/>
    </font>
    <font>
      <b/>
      <sz val="9"/>
      <name val="Times New Roman"/>
      <family val="1"/>
      <charset val="204"/>
    </font>
    <font>
      <sz val="9"/>
      <name val="Times New Roman"/>
      <family val="1"/>
      <charset val="204"/>
    </font>
    <font>
      <i/>
      <sz val="9"/>
      <name val="Times New Roman"/>
      <family val="1"/>
      <charset val="204"/>
    </font>
    <font>
      <b/>
      <i/>
      <sz val="9"/>
      <name val="Times New Roman"/>
      <family val="1"/>
      <charset val="204"/>
    </font>
    <font>
      <i/>
      <sz val="11"/>
      <color theme="1"/>
      <name val="Calibri"/>
      <family val="2"/>
      <scheme val="minor"/>
    </font>
    <font>
      <sz val="11"/>
      <color theme="1"/>
      <name val="Times New Roman"/>
      <family val="1"/>
      <charset val="204"/>
    </font>
    <font>
      <b/>
      <i/>
      <sz val="16"/>
      <color theme="1"/>
      <name val="Times New Roman"/>
      <family val="1"/>
      <charset val="204"/>
    </font>
    <font>
      <sz val="11"/>
      <name val="Calibri"/>
      <family val="2"/>
      <scheme val="minor"/>
    </font>
    <font>
      <sz val="14"/>
      <color theme="1"/>
      <name val="Calibri"/>
      <family val="2"/>
      <scheme val="minor"/>
    </font>
    <font>
      <sz val="18"/>
      <color theme="1"/>
      <name val="Calibri"/>
      <family val="2"/>
      <scheme val="minor"/>
    </font>
    <font>
      <b/>
      <i/>
      <sz val="18"/>
      <color theme="1"/>
      <name val="Times New Roman"/>
      <family val="1"/>
      <charset val="204"/>
    </font>
    <font>
      <i/>
      <sz val="18"/>
      <name val="Times New Roman"/>
      <family val="1"/>
      <charset val="204"/>
    </font>
    <font>
      <b/>
      <i/>
      <sz val="18"/>
      <color theme="1"/>
      <name val="Calibri"/>
      <family val="2"/>
      <scheme val="minor"/>
    </font>
    <font>
      <sz val="9"/>
      <color theme="1"/>
      <name val="Times New Roman"/>
      <family val="1"/>
      <charset val="204"/>
    </font>
    <font>
      <i/>
      <sz val="9"/>
      <color theme="1"/>
      <name val="Times New Roman"/>
      <family val="1"/>
      <charset val="204"/>
    </font>
    <font>
      <i/>
      <sz val="12"/>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s>
  <cellStyleXfs count="1">
    <xf numFmtId="0" fontId="0" fillId="0" borderId="0"/>
  </cellStyleXfs>
  <cellXfs count="222">
    <xf numFmtId="0" fontId="0" fillId="0" borderId="0" xfId="0"/>
    <xf numFmtId="0" fontId="0" fillId="0" borderId="0" xfId="0" applyBorder="1"/>
    <xf numFmtId="0" fontId="2" fillId="0" borderId="0" xfId="0" applyFont="1" applyBorder="1"/>
    <xf numFmtId="164" fontId="0" fillId="0" borderId="0" xfId="0" applyNumberFormat="1"/>
    <xf numFmtId="0" fontId="0" fillId="0" borderId="0" xfId="0" applyFill="1"/>
    <xf numFmtId="0" fontId="14" fillId="2" borderId="11" xfId="0" applyFont="1" applyFill="1" applyBorder="1" applyAlignment="1">
      <alignment horizontal="left" vertical="top" wrapText="1"/>
    </xf>
    <xf numFmtId="164" fontId="5" fillId="2" borderId="6" xfId="0" applyNumberFormat="1" applyFont="1" applyFill="1" applyBorder="1" applyAlignment="1">
      <alignment horizontal="center" vertical="top" wrapText="1"/>
    </xf>
    <xf numFmtId="164" fontId="5" fillId="2" borderId="1" xfId="0" applyNumberFormat="1" applyFont="1" applyFill="1" applyBorder="1" applyAlignment="1">
      <alignment horizontal="center" vertical="top" wrapText="1"/>
    </xf>
    <xf numFmtId="0" fontId="12" fillId="2" borderId="8" xfId="0" applyFont="1" applyFill="1" applyBorder="1" applyAlignment="1">
      <alignment horizontal="left" vertical="top" wrapText="1"/>
    </xf>
    <xf numFmtId="0" fontId="4" fillId="0" borderId="0" xfId="0" applyFont="1" applyFill="1" applyAlignment="1">
      <alignment horizontal="left" vertical="top"/>
    </xf>
    <xf numFmtId="0" fontId="11" fillId="2" borderId="3" xfId="0" applyFont="1" applyFill="1" applyBorder="1" applyAlignment="1">
      <alignment vertical="top" wrapText="1"/>
    </xf>
    <xf numFmtId="164" fontId="6" fillId="2" borderId="6" xfId="0" applyNumberFormat="1" applyFont="1" applyFill="1" applyBorder="1" applyAlignment="1">
      <alignment horizontal="center" vertical="top" wrapText="1"/>
    </xf>
    <xf numFmtId="164" fontId="6" fillId="2" borderId="1" xfId="0" applyNumberFormat="1" applyFont="1" applyFill="1" applyBorder="1" applyAlignment="1">
      <alignment horizontal="center" vertical="top" wrapText="1"/>
    </xf>
    <xf numFmtId="164" fontId="5" fillId="2" borderId="10" xfId="0" applyNumberFormat="1" applyFont="1" applyFill="1" applyBorder="1" applyAlignment="1">
      <alignment horizontal="center" vertical="top" wrapText="1"/>
    </xf>
    <xf numFmtId="0" fontId="13" fillId="2" borderId="4" xfId="0" applyFont="1" applyFill="1" applyBorder="1" applyAlignment="1">
      <alignment vertical="top" wrapText="1"/>
    </xf>
    <xf numFmtId="0" fontId="17" fillId="0" borderId="0" xfId="0" applyFont="1"/>
    <xf numFmtId="0" fontId="17" fillId="0" borderId="0" xfId="0" applyFont="1" applyAlignment="1">
      <alignment wrapText="1"/>
    </xf>
    <xf numFmtId="0" fontId="17" fillId="0" borderId="1" xfId="0" applyFont="1" applyBorder="1" applyAlignment="1">
      <alignment horizontal="left" vertical="top" wrapText="1"/>
    </xf>
    <xf numFmtId="0" fontId="2" fillId="0" borderId="1" xfId="0" applyFont="1" applyBorder="1" applyAlignment="1">
      <alignment horizontal="center" vertical="top" wrapText="1"/>
    </xf>
    <xf numFmtId="2" fontId="4" fillId="0" borderId="1" xfId="0" applyNumberFormat="1" applyFont="1" applyBorder="1" applyAlignment="1">
      <alignment horizontal="center" wrapText="1"/>
    </xf>
    <xf numFmtId="49" fontId="2" fillId="0" borderId="1" xfId="0" applyNumberFormat="1" applyFont="1" applyBorder="1" applyAlignment="1">
      <alignment horizontal="center" wrapText="1"/>
    </xf>
    <xf numFmtId="0" fontId="2" fillId="0" borderId="0" xfId="0" applyFont="1" applyFill="1" applyAlignment="1">
      <alignment horizontal="center" vertical="center" wrapText="1"/>
    </xf>
    <xf numFmtId="0" fontId="13" fillId="2" borderId="3" xfId="0" applyFont="1" applyFill="1" applyBorder="1" applyAlignment="1">
      <alignment vertical="top" wrapText="1"/>
    </xf>
    <xf numFmtId="0" fontId="11" fillId="2" borderId="4" xfId="0" applyFont="1" applyFill="1" applyBorder="1" applyAlignment="1">
      <alignment vertical="top" wrapText="1"/>
    </xf>
    <xf numFmtId="164" fontId="5" fillId="2" borderId="4" xfId="0" applyNumberFormat="1" applyFont="1" applyFill="1" applyBorder="1" applyAlignment="1">
      <alignment horizontal="center" vertical="top" wrapText="1"/>
    </xf>
    <xf numFmtId="164" fontId="5" fillId="2" borderId="2" xfId="0" applyNumberFormat="1" applyFont="1" applyFill="1" applyBorder="1" applyAlignment="1">
      <alignment horizontal="center" vertical="top" wrapText="1"/>
    </xf>
    <xf numFmtId="0" fontId="4" fillId="0" borderId="0" xfId="0" applyFont="1" applyAlignment="1">
      <alignment wrapText="1"/>
    </xf>
    <xf numFmtId="0" fontId="13" fillId="2" borderId="2" xfId="0" applyFont="1" applyFill="1" applyBorder="1" applyAlignment="1">
      <alignment vertical="top" wrapText="1"/>
    </xf>
    <xf numFmtId="164" fontId="6" fillId="2" borderId="13" xfId="0" applyNumberFormat="1" applyFont="1" applyFill="1" applyBorder="1" applyAlignment="1">
      <alignment horizontal="center" vertical="top" wrapText="1"/>
    </xf>
    <xf numFmtId="0" fontId="11" fillId="2" borderId="8" xfId="0" applyFont="1" applyFill="1" applyBorder="1" applyAlignment="1">
      <alignment horizontal="left" vertical="top" wrapText="1"/>
    </xf>
    <xf numFmtId="164" fontId="5" fillId="2" borderId="9" xfId="0" applyNumberFormat="1" applyFont="1" applyFill="1" applyBorder="1" applyAlignment="1">
      <alignment horizontal="center" vertical="top" wrapText="1"/>
    </xf>
    <xf numFmtId="164" fontId="5" fillId="2" borderId="3" xfId="0" applyNumberFormat="1" applyFont="1" applyFill="1" applyBorder="1" applyAlignment="1">
      <alignment horizontal="center" vertical="top" wrapText="1"/>
    </xf>
    <xf numFmtId="164" fontId="3" fillId="2" borderId="1" xfId="0" applyNumberFormat="1" applyFont="1" applyFill="1" applyBorder="1" applyAlignment="1">
      <alignment horizontal="center"/>
    </xf>
    <xf numFmtId="164" fontId="7" fillId="2" borderId="10" xfId="0" applyNumberFormat="1" applyFont="1" applyFill="1" applyBorder="1" applyAlignment="1">
      <alignment horizontal="center" vertical="top" wrapText="1"/>
    </xf>
    <xf numFmtId="0" fontId="13" fillId="2" borderId="1" xfId="0" applyFont="1" applyFill="1" applyBorder="1" applyAlignment="1">
      <alignment vertical="top" wrapText="1"/>
    </xf>
    <xf numFmtId="0" fontId="1" fillId="0" borderId="0" xfId="0" applyFont="1" applyFill="1" applyAlignment="1">
      <alignment wrapText="1"/>
    </xf>
    <xf numFmtId="49" fontId="11" fillId="2" borderId="4" xfId="0" applyNumberFormat="1" applyFont="1" applyFill="1" applyBorder="1" applyAlignment="1">
      <alignment vertical="top" wrapText="1"/>
    </xf>
    <xf numFmtId="0" fontId="8" fillId="2" borderId="1" xfId="0" applyFont="1" applyFill="1" applyBorder="1" applyAlignment="1">
      <alignment horizontal="center" vertical="center" wrapText="1"/>
    </xf>
    <xf numFmtId="49" fontId="11" fillId="2" borderId="11" xfId="0" applyNumberFormat="1" applyFont="1" applyFill="1" applyBorder="1" applyAlignment="1">
      <alignment vertical="top" wrapText="1"/>
    </xf>
    <xf numFmtId="0" fontId="8" fillId="2" borderId="6" xfId="0" applyFont="1" applyFill="1" applyBorder="1" applyAlignment="1">
      <alignment horizontal="center" vertical="center" wrapText="1"/>
    </xf>
    <xf numFmtId="0" fontId="11" fillId="2" borderId="1" xfId="0" applyFont="1" applyFill="1" applyBorder="1" applyAlignment="1">
      <alignment horizontal="left" vertical="top" wrapText="1"/>
    </xf>
    <xf numFmtId="0" fontId="13" fillId="2" borderId="9" xfId="0" applyFont="1" applyFill="1" applyBorder="1" applyAlignment="1">
      <alignment vertical="top" wrapText="1"/>
    </xf>
    <xf numFmtId="0" fontId="13" fillId="2" borderId="10" xfId="0" applyFont="1" applyFill="1" applyBorder="1" applyAlignment="1">
      <alignment vertical="top" wrapText="1"/>
    </xf>
    <xf numFmtId="0" fontId="11" fillId="2" borderId="3" xfId="0" applyFont="1" applyFill="1" applyBorder="1" applyAlignment="1">
      <alignment horizontal="center" vertical="top" wrapText="1"/>
    </xf>
    <xf numFmtId="0" fontId="11" fillId="2" borderId="11" xfId="0" applyFont="1" applyFill="1" applyBorder="1" applyAlignment="1">
      <alignment vertical="top" wrapText="1"/>
    </xf>
    <xf numFmtId="0" fontId="13" fillId="2" borderId="11" xfId="0" applyFont="1" applyFill="1" applyBorder="1" applyAlignment="1">
      <alignment vertical="top" wrapText="1"/>
    </xf>
    <xf numFmtId="0" fontId="13" fillId="2" borderId="13" xfId="0" applyFont="1" applyFill="1" applyBorder="1" applyAlignment="1">
      <alignment vertical="top" wrapText="1"/>
    </xf>
    <xf numFmtId="0" fontId="13" fillId="2" borderId="7" xfId="0" applyFont="1" applyFill="1" applyBorder="1" applyAlignment="1">
      <alignment vertical="top" wrapText="1"/>
    </xf>
    <xf numFmtId="0" fontId="13" fillId="2" borderId="12" xfId="0" applyFont="1" applyFill="1" applyBorder="1" applyAlignment="1">
      <alignment vertical="top" wrapText="1"/>
    </xf>
    <xf numFmtId="49" fontId="11" fillId="2" borderId="12" xfId="0" applyNumberFormat="1" applyFont="1" applyFill="1" applyBorder="1" applyAlignment="1">
      <alignment vertical="top" wrapText="1"/>
    </xf>
    <xf numFmtId="0" fontId="11" fillId="2" borderId="2" xfId="0" applyFont="1" applyFill="1" applyBorder="1" applyAlignment="1">
      <alignment vertical="top" wrapText="1"/>
    </xf>
    <xf numFmtId="0" fontId="14" fillId="2" borderId="15" xfId="0" applyFont="1" applyFill="1" applyBorder="1" applyAlignment="1">
      <alignment horizontal="left" vertical="top" wrapText="1"/>
    </xf>
    <xf numFmtId="0" fontId="11" fillId="2" borderId="7" xfId="0" applyFont="1" applyFill="1" applyBorder="1" applyAlignment="1">
      <alignment vertical="top" wrapText="1"/>
    </xf>
    <xf numFmtId="0" fontId="14" fillId="2" borderId="12" xfId="0" applyFont="1" applyFill="1" applyBorder="1" applyAlignment="1">
      <alignment horizontal="left" vertical="top" wrapText="1"/>
    </xf>
    <xf numFmtId="0" fontId="14" fillId="2" borderId="14" xfId="0" applyFont="1" applyFill="1" applyBorder="1" applyAlignment="1">
      <alignment vertical="top" wrapText="1"/>
    </xf>
    <xf numFmtId="0" fontId="13" fillId="2" borderId="0" xfId="0" applyFont="1" applyFill="1" applyBorder="1" applyAlignment="1">
      <alignment vertical="top" wrapText="1"/>
    </xf>
    <xf numFmtId="0" fontId="13" fillId="2" borderId="9" xfId="0" applyFont="1" applyFill="1" applyBorder="1" applyAlignment="1">
      <alignment horizontal="left" vertical="top" wrapText="1"/>
    </xf>
    <xf numFmtId="164" fontId="5" fillId="2" borderId="7" xfId="0" applyNumberFormat="1" applyFont="1" applyFill="1" applyBorder="1" applyAlignment="1">
      <alignment horizontal="center" vertical="top" wrapText="1"/>
    </xf>
    <xf numFmtId="164" fontId="5" fillId="2" borderId="12" xfId="0" applyNumberFormat="1" applyFont="1" applyFill="1" applyBorder="1" applyAlignment="1">
      <alignment horizontal="center" vertical="top" wrapText="1"/>
    </xf>
    <xf numFmtId="0" fontId="13" fillId="2" borderId="15" xfId="0" applyFont="1" applyFill="1" applyBorder="1" applyAlignment="1">
      <alignment vertical="top" wrapText="1"/>
    </xf>
    <xf numFmtId="0" fontId="11" fillId="2" borderId="7" xfId="0" applyFont="1" applyFill="1" applyBorder="1" applyAlignment="1">
      <alignment horizontal="center" vertical="top" wrapText="1"/>
    </xf>
    <xf numFmtId="0" fontId="11" fillId="2" borderId="12" xfId="0" applyFont="1" applyFill="1" applyBorder="1" applyAlignment="1">
      <alignment vertical="top" wrapText="1"/>
    </xf>
    <xf numFmtId="0" fontId="13" fillId="2" borderId="1" xfId="0" applyFont="1" applyFill="1" applyBorder="1" applyAlignment="1">
      <alignment horizontal="left" vertical="top" wrapText="1"/>
    </xf>
    <xf numFmtId="0" fontId="13" fillId="2" borderId="6" xfId="0" applyFont="1" applyFill="1" applyBorder="1" applyAlignment="1">
      <alignment vertical="top" wrapText="1"/>
    </xf>
    <xf numFmtId="0" fontId="11" fillId="2" borderId="1" xfId="0" applyFont="1" applyFill="1" applyBorder="1" applyAlignment="1">
      <alignment vertical="top" wrapText="1"/>
    </xf>
    <xf numFmtId="0" fontId="19" fillId="0" borderId="0" xfId="0" applyFont="1"/>
    <xf numFmtId="0" fontId="13" fillId="2" borderId="3" xfId="0" applyFont="1" applyFill="1" applyBorder="1" applyAlignment="1">
      <alignment horizontal="left" vertical="top" wrapText="1"/>
    </xf>
    <xf numFmtId="0" fontId="15" fillId="2" borderId="8" xfId="0" applyFont="1" applyFill="1" applyBorder="1" applyAlignment="1">
      <alignment horizontal="left" vertical="top" wrapText="1"/>
    </xf>
    <xf numFmtId="0" fontId="15" fillId="2" borderId="6" xfId="0" applyFont="1" applyFill="1" applyBorder="1" applyAlignment="1">
      <alignment horizontal="left" vertical="top" wrapText="1"/>
    </xf>
    <xf numFmtId="0" fontId="14" fillId="2" borderId="3" xfId="0" applyFont="1" applyFill="1" applyBorder="1" applyAlignment="1">
      <alignment horizontal="left" vertical="top" wrapText="1"/>
    </xf>
    <xf numFmtId="0" fontId="14" fillId="2" borderId="4" xfId="0" applyFont="1" applyFill="1" applyBorder="1" applyAlignment="1">
      <alignment horizontal="left" vertical="top" wrapText="1"/>
    </xf>
    <xf numFmtId="0" fontId="13" fillId="2" borderId="11" xfId="0" applyFont="1" applyFill="1" applyBorder="1" applyAlignment="1">
      <alignment horizontal="left" vertical="top" wrapText="1"/>
    </xf>
    <xf numFmtId="0" fontId="14" fillId="2" borderId="0" xfId="0" applyFont="1" applyFill="1" applyBorder="1" applyAlignment="1">
      <alignment horizontal="left" vertical="top" wrapText="1"/>
    </xf>
    <xf numFmtId="0" fontId="14" fillId="2" borderId="8" xfId="0" applyFont="1" applyFill="1" applyBorder="1" applyAlignment="1">
      <alignment horizontal="left" vertical="top" wrapText="1"/>
    </xf>
    <xf numFmtId="0" fontId="0" fillId="2" borderId="3" xfId="0" applyFill="1" applyBorder="1" applyAlignment="1">
      <alignment vertical="top" wrapText="1"/>
    </xf>
    <xf numFmtId="164" fontId="6" fillId="2" borderId="10" xfId="0" applyNumberFormat="1" applyFont="1" applyFill="1" applyBorder="1" applyAlignment="1">
      <alignment horizontal="center" vertical="top" wrapText="1"/>
    </xf>
    <xf numFmtId="49" fontId="11" fillId="2" borderId="3" xfId="0" applyNumberFormat="1" applyFont="1" applyFill="1" applyBorder="1" applyAlignment="1">
      <alignment vertical="top" wrapText="1"/>
    </xf>
    <xf numFmtId="164" fontId="0" fillId="0" borderId="0" xfId="0" applyNumberFormat="1" applyBorder="1"/>
    <xf numFmtId="0" fontId="18" fillId="0" borderId="0" xfId="0" applyFont="1" applyFill="1" applyAlignment="1">
      <alignment horizontal="center" vertical="center" wrapText="1"/>
    </xf>
    <xf numFmtId="0" fontId="1" fillId="0" borderId="0" xfId="0" applyFont="1" applyFill="1" applyAlignment="1">
      <alignment wrapText="1"/>
    </xf>
    <xf numFmtId="164" fontId="6" fillId="2" borderId="2" xfId="0" applyNumberFormat="1" applyFont="1" applyFill="1" applyBorder="1" applyAlignment="1">
      <alignment horizontal="center" vertical="top" wrapText="1"/>
    </xf>
    <xf numFmtId="0" fontId="13" fillId="2" borderId="1" xfId="0" applyFont="1" applyFill="1" applyBorder="1" applyAlignment="1">
      <alignment wrapText="1"/>
    </xf>
    <xf numFmtId="0" fontId="11" fillId="2" borderId="3" xfId="0" applyFont="1" applyFill="1" applyBorder="1" applyAlignment="1">
      <alignment horizontal="left" vertical="top" wrapText="1"/>
    </xf>
    <xf numFmtId="0" fontId="11" fillId="2" borderId="4" xfId="0" applyFont="1" applyFill="1" applyBorder="1" applyAlignment="1">
      <alignment horizontal="left" vertical="top" wrapText="1"/>
    </xf>
    <xf numFmtId="0" fontId="8" fillId="2" borderId="5" xfId="0" applyFont="1" applyFill="1" applyBorder="1" applyAlignment="1">
      <alignment horizontal="center" vertical="center" wrapText="1"/>
    </xf>
    <xf numFmtId="0" fontId="8" fillId="2" borderId="5" xfId="0" applyFont="1" applyFill="1" applyBorder="1" applyAlignment="1">
      <alignment horizontal="center" wrapText="1"/>
    </xf>
    <xf numFmtId="0" fontId="8" fillId="2" borderId="1" xfId="0" applyFont="1" applyFill="1" applyBorder="1" applyAlignment="1">
      <alignment horizontal="center"/>
    </xf>
    <xf numFmtId="0" fontId="8" fillId="2" borderId="8" xfId="0" applyFont="1" applyFill="1" applyBorder="1" applyAlignment="1">
      <alignment horizontal="center"/>
    </xf>
    <xf numFmtId="0" fontId="8" fillId="2" borderId="6" xfId="0" applyFont="1" applyFill="1" applyBorder="1" applyAlignment="1">
      <alignment horizontal="center" wrapText="1"/>
    </xf>
    <xf numFmtId="0" fontId="11" fillId="2" borderId="10" xfId="0" applyFont="1" applyFill="1" applyBorder="1" applyAlignment="1">
      <alignment vertical="top" wrapText="1"/>
    </xf>
    <xf numFmtId="164" fontId="5" fillId="2" borderId="11" xfId="0" applyNumberFormat="1" applyFont="1" applyFill="1" applyBorder="1" applyAlignment="1">
      <alignment horizontal="center" vertical="top" wrapText="1"/>
    </xf>
    <xf numFmtId="49" fontId="11" fillId="2" borderId="1" xfId="0" applyNumberFormat="1" applyFont="1" applyFill="1" applyBorder="1" applyAlignment="1">
      <alignment vertical="top" wrapText="1"/>
    </xf>
    <xf numFmtId="0" fontId="11" fillId="2" borderId="4" xfId="0" applyFont="1" applyFill="1" applyBorder="1" applyAlignment="1">
      <alignment horizontal="left" vertical="top" wrapText="1"/>
    </xf>
    <xf numFmtId="0" fontId="14" fillId="2" borderId="8" xfId="0" applyFont="1" applyFill="1" applyBorder="1" applyAlignment="1">
      <alignment horizontal="left" vertical="top" wrapText="1"/>
    </xf>
    <xf numFmtId="0" fontId="13" fillId="2" borderId="7" xfId="0" applyFont="1" applyFill="1" applyBorder="1" applyAlignment="1">
      <alignment wrapText="1"/>
    </xf>
    <xf numFmtId="164" fontId="20" fillId="0" borderId="0" xfId="0" applyNumberFormat="1" applyFont="1"/>
    <xf numFmtId="0" fontId="0" fillId="0" borderId="0" xfId="0" applyAlignment="1">
      <alignment horizontal="left"/>
    </xf>
    <xf numFmtId="164" fontId="0" fillId="0" borderId="0" xfId="0" applyNumberFormat="1" applyAlignment="1">
      <alignment horizontal="left"/>
    </xf>
    <xf numFmtId="0" fontId="0" fillId="0" borderId="9" xfId="0" applyBorder="1"/>
    <xf numFmtId="0" fontId="11" fillId="2" borderId="4" xfId="0" applyFont="1" applyFill="1" applyBorder="1" applyAlignment="1">
      <alignment horizontal="center" vertical="top" wrapText="1"/>
    </xf>
    <xf numFmtId="0" fontId="11" fillId="2" borderId="14" xfId="0" applyFont="1" applyFill="1" applyBorder="1" applyAlignment="1">
      <alignment horizontal="left" vertical="top" wrapText="1"/>
    </xf>
    <xf numFmtId="2" fontId="0" fillId="0" borderId="0" xfId="0" applyNumberFormat="1"/>
    <xf numFmtId="0" fontId="21" fillId="0" borderId="0" xfId="0" applyFont="1" applyFill="1"/>
    <xf numFmtId="0" fontId="23" fillId="0" borderId="0" xfId="0" applyFont="1" applyFill="1" applyAlignment="1">
      <alignment horizontal="left"/>
    </xf>
    <xf numFmtId="0" fontId="22" fillId="0" borderId="0" xfId="0" applyFont="1" applyFill="1" applyAlignment="1">
      <alignment horizontal="center" vertical="center" wrapText="1"/>
    </xf>
    <xf numFmtId="0" fontId="24" fillId="0" borderId="0" xfId="0" applyFont="1" applyFill="1" applyAlignment="1">
      <alignment wrapText="1"/>
    </xf>
    <xf numFmtId="0" fontId="11" fillId="2" borderId="11" xfId="0" applyFont="1" applyFill="1" applyBorder="1" applyAlignment="1">
      <alignment horizontal="center" vertical="top" wrapText="1"/>
    </xf>
    <xf numFmtId="164" fontId="7" fillId="2" borderId="4" xfId="0" applyNumberFormat="1" applyFont="1" applyFill="1" applyBorder="1" applyAlignment="1">
      <alignment horizontal="center" vertical="top" wrapText="1"/>
    </xf>
    <xf numFmtId="0" fontId="13" fillId="2" borderId="14" xfId="0" applyFont="1" applyFill="1" applyBorder="1" applyAlignment="1">
      <alignment vertical="top" wrapText="1"/>
    </xf>
    <xf numFmtId="0" fontId="14" fillId="2" borderId="14" xfId="0" applyFont="1" applyFill="1" applyBorder="1" applyAlignment="1">
      <alignment horizontal="left" vertical="top" wrapText="1"/>
    </xf>
    <xf numFmtId="0" fontId="14" fillId="2" borderId="4" xfId="0" applyFont="1" applyFill="1" applyBorder="1" applyAlignment="1">
      <alignment vertical="top" wrapText="1"/>
    </xf>
    <xf numFmtId="0" fontId="13" fillId="2" borderId="2" xfId="0" applyFont="1" applyFill="1" applyBorder="1" applyAlignment="1">
      <alignment horizontal="left" vertical="top" wrapText="1"/>
    </xf>
    <xf numFmtId="0" fontId="11" fillId="2" borderId="2" xfId="0" applyFont="1" applyFill="1" applyBorder="1" applyAlignment="1">
      <alignment horizontal="left" vertical="top" wrapText="1"/>
    </xf>
    <xf numFmtId="0" fontId="25" fillId="2" borderId="11" xfId="0" applyFont="1" applyFill="1" applyBorder="1" applyAlignment="1">
      <alignment vertical="top" wrapText="1"/>
    </xf>
    <xf numFmtId="0" fontId="25" fillId="2" borderId="2" xfId="0" applyFont="1" applyFill="1" applyBorder="1" applyAlignment="1">
      <alignment horizontal="left" vertical="top" wrapText="1"/>
    </xf>
    <xf numFmtId="0" fontId="26" fillId="2" borderId="8" xfId="0" applyFont="1" applyFill="1" applyBorder="1" applyAlignment="1">
      <alignment horizontal="left" vertical="top" wrapText="1"/>
    </xf>
    <xf numFmtId="0" fontId="25" fillId="2" borderId="3" xfId="0" applyFont="1" applyFill="1" applyBorder="1" applyAlignment="1">
      <alignment vertical="top" wrapText="1"/>
    </xf>
    <xf numFmtId="0" fontId="25" fillId="2" borderId="12" xfId="0" applyFont="1" applyFill="1" applyBorder="1" applyAlignment="1">
      <alignment vertical="top" wrapText="1"/>
    </xf>
    <xf numFmtId="0" fontId="25" fillId="2" borderId="4" xfId="0" applyFont="1" applyFill="1" applyBorder="1" applyAlignment="1">
      <alignment horizontal="left" vertical="top" wrapText="1"/>
    </xf>
    <xf numFmtId="0" fontId="26" fillId="2" borderId="14" xfId="0" applyFont="1" applyFill="1" applyBorder="1" applyAlignment="1">
      <alignment horizontal="left" vertical="top" wrapText="1"/>
    </xf>
    <xf numFmtId="0" fontId="25" fillId="2" borderId="4" xfId="0" applyFont="1" applyFill="1" applyBorder="1" applyAlignment="1">
      <alignment vertical="top" wrapText="1"/>
    </xf>
    <xf numFmtId="0" fontId="25" fillId="2" borderId="14" xfId="0" applyFont="1" applyFill="1" applyBorder="1" applyAlignment="1">
      <alignment horizontal="left" vertical="top" wrapText="1"/>
    </xf>
    <xf numFmtId="0" fontId="13" fillId="2" borderId="4" xfId="0" applyFont="1" applyFill="1" applyBorder="1" applyAlignment="1">
      <alignment horizontal="left" vertical="top" wrapText="1"/>
    </xf>
    <xf numFmtId="0" fontId="13" fillId="2" borderId="5" xfId="0" applyFont="1" applyFill="1" applyBorder="1" applyAlignment="1">
      <alignment vertical="top" wrapText="1"/>
    </xf>
    <xf numFmtId="49" fontId="11" fillId="2" borderId="7" xfId="0" applyNumberFormat="1" applyFont="1" applyFill="1" applyBorder="1" applyAlignment="1">
      <alignment vertical="top" wrapText="1"/>
    </xf>
    <xf numFmtId="0" fontId="0" fillId="0" borderId="3" xfId="0" applyBorder="1"/>
    <xf numFmtId="0" fontId="0" fillId="0" borderId="4" xfId="0" applyBorder="1"/>
    <xf numFmtId="0" fontId="11" fillId="2" borderId="2" xfId="0" applyFont="1" applyFill="1" applyBorder="1" applyAlignment="1">
      <alignment horizontal="left" vertical="top" wrapText="1"/>
    </xf>
    <xf numFmtId="0" fontId="11" fillId="2" borderId="3" xfId="0" applyFont="1" applyFill="1" applyBorder="1" applyAlignment="1">
      <alignment horizontal="left" vertical="top" wrapText="1"/>
    </xf>
    <xf numFmtId="0" fontId="11" fillId="2" borderId="9" xfId="0" applyFont="1" applyFill="1" applyBorder="1" applyAlignment="1">
      <alignment horizontal="left" vertical="top" wrapText="1"/>
    </xf>
    <xf numFmtId="0" fontId="13" fillId="2" borderId="2" xfId="0" applyFont="1" applyFill="1" applyBorder="1" applyAlignment="1">
      <alignment horizontal="left" vertical="top" wrapText="1"/>
    </xf>
    <xf numFmtId="0" fontId="11" fillId="2" borderId="7" xfId="0" applyFont="1" applyFill="1" applyBorder="1" applyAlignment="1">
      <alignment horizontal="left" vertical="top" wrapText="1"/>
    </xf>
    <xf numFmtId="0" fontId="11" fillId="2" borderId="2" xfId="0" applyFont="1" applyFill="1" applyBorder="1" applyAlignment="1">
      <alignment horizontal="left" vertical="top" wrapText="1"/>
    </xf>
    <xf numFmtId="0" fontId="14" fillId="2" borderId="14" xfId="0" applyFont="1" applyFill="1" applyBorder="1" applyAlignment="1">
      <alignment horizontal="left" vertical="top" wrapText="1"/>
    </xf>
    <xf numFmtId="0" fontId="11" fillId="2" borderId="2" xfId="0" applyFont="1" applyFill="1" applyBorder="1" applyAlignment="1">
      <alignment horizontal="center" vertical="top" wrapText="1"/>
    </xf>
    <xf numFmtId="0" fontId="11" fillId="2" borderId="5" xfId="0" applyFont="1" applyFill="1" applyBorder="1" applyAlignment="1">
      <alignment horizontal="center" vertical="top" wrapText="1"/>
    </xf>
    <xf numFmtId="0" fontId="25" fillId="2" borderId="2" xfId="0" applyFont="1" applyFill="1" applyBorder="1" applyAlignment="1">
      <alignment vertical="top" wrapText="1"/>
    </xf>
    <xf numFmtId="0" fontId="13" fillId="2" borderId="8" xfId="0" applyFont="1" applyFill="1" applyBorder="1" applyAlignment="1">
      <alignment vertical="top" wrapText="1"/>
    </xf>
    <xf numFmtId="0" fontId="11" fillId="2" borderId="13" xfId="0" applyFont="1" applyFill="1" applyBorder="1" applyAlignment="1">
      <alignment vertical="top" wrapText="1"/>
    </xf>
    <xf numFmtId="0" fontId="13" fillId="2" borderId="6" xfId="0" applyFont="1" applyFill="1" applyBorder="1" applyAlignment="1">
      <alignment wrapText="1"/>
    </xf>
    <xf numFmtId="49" fontId="11" fillId="2" borderId="2" xfId="0" applyNumberFormat="1" applyFont="1" applyFill="1" applyBorder="1" applyAlignment="1">
      <alignment vertical="top" wrapText="1"/>
    </xf>
    <xf numFmtId="0" fontId="0" fillId="2" borderId="10" xfId="0" applyFill="1" applyBorder="1" applyAlignment="1"/>
    <xf numFmtId="0" fontId="25" fillId="2" borderId="10" xfId="0" applyFont="1" applyFill="1" applyBorder="1" applyAlignment="1">
      <alignment vertical="top" wrapText="1"/>
    </xf>
    <xf numFmtId="164" fontId="6" fillId="2" borderId="4" xfId="0" applyNumberFormat="1" applyFont="1" applyFill="1" applyBorder="1" applyAlignment="1">
      <alignment horizontal="center" vertical="top" wrapText="1"/>
    </xf>
    <xf numFmtId="0" fontId="0" fillId="2" borderId="4" xfId="0" applyFill="1" applyBorder="1" applyAlignment="1">
      <alignment vertical="top" wrapText="1"/>
    </xf>
    <xf numFmtId="0" fontId="14" fillId="2" borderId="1" xfId="0" applyFont="1" applyFill="1" applyBorder="1" applyAlignment="1">
      <alignment horizontal="left" vertical="top" wrapText="1"/>
    </xf>
    <xf numFmtId="0" fontId="11" fillId="2" borderId="4" xfId="0" applyFont="1" applyFill="1" applyBorder="1" applyAlignment="1">
      <alignment horizontal="left" vertical="top" wrapText="1"/>
    </xf>
    <xf numFmtId="0" fontId="14" fillId="2" borderId="14" xfId="0" applyFont="1" applyFill="1" applyBorder="1" applyAlignment="1">
      <alignment horizontal="left" vertical="top" wrapText="1"/>
    </xf>
    <xf numFmtId="0" fontId="11" fillId="2" borderId="11" xfId="0" applyFont="1" applyFill="1" applyBorder="1" applyAlignment="1">
      <alignment horizontal="left" vertical="top" wrapText="1"/>
    </xf>
    <xf numFmtId="0" fontId="13" fillId="2" borderId="3" xfId="0" applyFont="1" applyFill="1" applyBorder="1" applyAlignment="1">
      <alignment horizontal="left" vertical="top" wrapText="1"/>
    </xf>
    <xf numFmtId="0" fontId="11" fillId="2" borderId="10" xfId="0" applyFont="1" applyFill="1" applyBorder="1" applyAlignment="1">
      <alignment horizontal="left" vertical="top" wrapText="1"/>
    </xf>
    <xf numFmtId="4" fontId="0" fillId="0" borderId="0" xfId="0" applyNumberFormat="1"/>
    <xf numFmtId="0" fontId="25" fillId="2" borderId="0" xfId="0" applyFont="1" applyFill="1" applyBorder="1" applyAlignment="1">
      <alignment vertical="top" wrapText="1"/>
    </xf>
    <xf numFmtId="0" fontId="11" fillId="2" borderId="15" xfId="0" applyFont="1" applyFill="1" applyBorder="1" applyAlignment="1">
      <alignment horizontal="left" vertical="top" wrapText="1"/>
    </xf>
    <xf numFmtId="0" fontId="25" fillId="2" borderId="1" xfId="0" applyFont="1" applyFill="1" applyBorder="1" applyAlignment="1">
      <alignment vertical="top"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11" fillId="2" borderId="7" xfId="0" applyFont="1" applyFill="1" applyBorder="1" applyAlignment="1">
      <alignment horizontal="left" vertical="top" wrapText="1"/>
    </xf>
    <xf numFmtId="0" fontId="11" fillId="2" borderId="11" xfId="0" applyFont="1" applyFill="1" applyBorder="1" applyAlignment="1">
      <alignment horizontal="left" vertical="top" wrapText="1"/>
    </xf>
    <xf numFmtId="0" fontId="14" fillId="2" borderId="15" xfId="0" applyFont="1" applyFill="1" applyBorder="1" applyAlignment="1">
      <alignment horizontal="left" vertical="top" wrapText="1"/>
    </xf>
    <xf numFmtId="0" fontId="14" fillId="2" borderId="0" xfId="0" applyFont="1" applyFill="1" applyBorder="1" applyAlignment="1">
      <alignment horizontal="left" vertical="top" wrapText="1"/>
    </xf>
    <xf numFmtId="0" fontId="11" fillId="2" borderId="2" xfId="0" applyFont="1" applyFill="1" applyBorder="1" applyAlignment="1">
      <alignment horizontal="left" vertical="top" wrapText="1"/>
    </xf>
    <xf numFmtId="0" fontId="11" fillId="2" borderId="3" xfId="0" applyFont="1" applyFill="1" applyBorder="1" applyAlignment="1">
      <alignment horizontal="left" vertical="top" wrapText="1"/>
    </xf>
    <xf numFmtId="0" fontId="13" fillId="2" borderId="7" xfId="0" applyFont="1" applyFill="1" applyBorder="1" applyAlignment="1">
      <alignment horizontal="left" vertical="top" wrapText="1"/>
    </xf>
    <xf numFmtId="0" fontId="13" fillId="2" borderId="11" xfId="0" applyFont="1" applyFill="1" applyBorder="1" applyAlignment="1">
      <alignment horizontal="left" vertical="top" wrapText="1"/>
    </xf>
    <xf numFmtId="0" fontId="13" fillId="2" borderId="2" xfId="0" applyFont="1" applyFill="1" applyBorder="1" applyAlignment="1">
      <alignment horizontal="left" vertical="top" wrapText="1"/>
    </xf>
    <xf numFmtId="0" fontId="13" fillId="2" borderId="3" xfId="0" applyFont="1" applyFill="1" applyBorder="1" applyAlignment="1">
      <alignment horizontal="left" vertical="top" wrapText="1"/>
    </xf>
    <xf numFmtId="0" fontId="14" fillId="2" borderId="2" xfId="0" applyFont="1" applyFill="1" applyBorder="1" applyAlignment="1">
      <alignment horizontal="left" vertical="top" wrapText="1"/>
    </xf>
    <xf numFmtId="0" fontId="14" fillId="2" borderId="4" xfId="0" applyFont="1" applyFill="1" applyBorder="1" applyAlignment="1">
      <alignment horizontal="left" vertical="top" wrapText="1"/>
    </xf>
    <xf numFmtId="0" fontId="14" fillId="2" borderId="7" xfId="0" applyFont="1" applyFill="1" applyBorder="1" applyAlignment="1">
      <alignment horizontal="left" vertical="top" wrapText="1"/>
    </xf>
    <xf numFmtId="0" fontId="14" fillId="2" borderId="11" xfId="0" applyFont="1" applyFill="1" applyBorder="1" applyAlignment="1">
      <alignment horizontal="left" vertical="top" wrapText="1"/>
    </xf>
    <xf numFmtId="0" fontId="14" fillId="2" borderId="12" xfId="0" applyFont="1" applyFill="1" applyBorder="1" applyAlignment="1">
      <alignment horizontal="left" vertical="top" wrapText="1"/>
    </xf>
    <xf numFmtId="0" fontId="15" fillId="2" borderId="5" xfId="0" applyFont="1" applyFill="1" applyBorder="1" applyAlignment="1">
      <alignment horizontal="left" vertical="top" wrapText="1"/>
    </xf>
    <xf numFmtId="0" fontId="15" fillId="2" borderId="6" xfId="0" applyFont="1" applyFill="1" applyBorder="1" applyAlignment="1">
      <alignment horizontal="left" vertical="top" wrapText="1"/>
    </xf>
    <xf numFmtId="0" fontId="22" fillId="0" borderId="0" xfId="0" applyFont="1" applyFill="1" applyAlignment="1">
      <alignment horizontal="center" vertical="center" wrapText="1"/>
    </xf>
    <xf numFmtId="0" fontId="8" fillId="2" borderId="5"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10" fillId="2" borderId="3" xfId="0" applyFont="1" applyFill="1" applyBorder="1" applyAlignment="1">
      <alignment wrapText="1"/>
    </xf>
    <xf numFmtId="0" fontId="9" fillId="2" borderId="4" xfId="0" applyFont="1" applyFill="1" applyBorder="1" applyAlignment="1">
      <alignment wrapText="1"/>
    </xf>
    <xf numFmtId="0" fontId="9" fillId="2" borderId="4" xfId="0" applyFont="1" applyFill="1" applyBorder="1" applyAlignment="1"/>
    <xf numFmtId="0" fontId="10" fillId="2" borderId="3" xfId="0" applyFont="1" applyFill="1" applyBorder="1" applyAlignment="1"/>
    <xf numFmtId="0" fontId="11" fillId="2" borderId="0" xfId="0" applyFont="1" applyFill="1" applyBorder="1" applyAlignment="1">
      <alignment horizontal="left" vertical="top" wrapText="1"/>
    </xf>
    <xf numFmtId="0" fontId="15" fillId="2" borderId="12" xfId="0" applyFont="1" applyFill="1" applyBorder="1" applyAlignment="1">
      <alignment horizontal="left" vertical="top" wrapText="1"/>
    </xf>
    <xf numFmtId="0" fontId="11" fillId="2" borderId="9" xfId="0" applyFont="1" applyFill="1" applyBorder="1" applyAlignment="1">
      <alignment horizontal="left" vertical="top" wrapText="1"/>
    </xf>
    <xf numFmtId="0" fontId="14" fillId="2" borderId="14" xfId="0" applyFont="1" applyFill="1" applyBorder="1" applyAlignment="1">
      <alignment horizontal="left" vertical="top" wrapText="1"/>
    </xf>
    <xf numFmtId="0" fontId="13" fillId="2" borderId="11" xfId="0" applyFont="1" applyFill="1" applyBorder="1" applyAlignment="1">
      <alignment horizontal="center" vertical="top" wrapText="1"/>
    </xf>
    <xf numFmtId="0" fontId="13" fillId="2" borderId="12" xfId="0" applyFont="1" applyFill="1" applyBorder="1" applyAlignment="1">
      <alignment horizontal="center" vertical="top" wrapText="1"/>
    </xf>
    <xf numFmtId="0" fontId="11" fillId="2" borderId="13" xfId="0" applyFont="1" applyFill="1" applyBorder="1" applyAlignment="1">
      <alignment horizontal="left" vertical="top" wrapText="1"/>
    </xf>
    <xf numFmtId="0" fontId="26" fillId="2" borderId="2" xfId="0" applyFont="1" applyFill="1" applyBorder="1" applyAlignment="1">
      <alignment horizontal="left" vertical="top" wrapText="1"/>
    </xf>
    <xf numFmtId="0" fontId="26" fillId="2" borderId="3" xfId="0" applyFont="1" applyFill="1" applyBorder="1" applyAlignment="1">
      <alignment horizontal="left" vertical="top" wrapText="1"/>
    </xf>
    <xf numFmtId="0" fontId="26" fillId="2" borderId="4" xfId="0" applyFont="1" applyFill="1" applyBorder="1" applyAlignment="1">
      <alignment horizontal="left" vertical="top" wrapText="1"/>
    </xf>
    <xf numFmtId="0" fontId="22" fillId="0" borderId="0" xfId="0" applyFont="1" applyBorder="1" applyAlignment="1">
      <alignment horizontal="left" wrapText="1"/>
    </xf>
    <xf numFmtId="0" fontId="22" fillId="0" borderId="0" xfId="0" applyFont="1" applyBorder="1" applyAlignment="1">
      <alignment horizontal="left"/>
    </xf>
    <xf numFmtId="0" fontId="15" fillId="2" borderId="4" xfId="0" applyFont="1" applyFill="1" applyBorder="1" applyAlignment="1">
      <alignment horizontal="left" vertical="top" wrapText="1"/>
    </xf>
    <xf numFmtId="0" fontId="15" fillId="2" borderId="13" xfId="0" applyFont="1" applyFill="1" applyBorder="1" applyAlignment="1">
      <alignment horizontal="left" vertical="top" wrapText="1"/>
    </xf>
    <xf numFmtId="0" fontId="15" fillId="2" borderId="1" xfId="0" applyFont="1" applyFill="1" applyBorder="1" applyAlignment="1">
      <alignment horizontal="left" vertical="top" wrapText="1"/>
    </xf>
    <xf numFmtId="0" fontId="15" fillId="2" borderId="9" xfId="0" applyFont="1" applyFill="1" applyBorder="1" applyAlignment="1">
      <alignment horizontal="left" vertical="top" wrapText="1"/>
    </xf>
    <xf numFmtId="0" fontId="15" fillId="2" borderId="7" xfId="0" applyFont="1" applyFill="1" applyBorder="1" applyAlignment="1">
      <alignment horizontal="left" vertical="top" wrapText="1"/>
    </xf>
    <xf numFmtId="0" fontId="14" fillId="2" borderId="8" xfId="0" applyFont="1" applyFill="1" applyBorder="1" applyAlignment="1">
      <alignment horizontal="left" vertical="top" wrapText="1"/>
    </xf>
    <xf numFmtId="0" fontId="16" fillId="2" borderId="8" xfId="0" applyFont="1" applyFill="1" applyBorder="1" applyAlignment="1">
      <alignment wrapText="1"/>
    </xf>
    <xf numFmtId="0" fontId="16" fillId="2" borderId="6" xfId="0" applyFont="1" applyFill="1" applyBorder="1" applyAlignment="1">
      <alignment wrapText="1"/>
    </xf>
    <xf numFmtId="0" fontId="13" fillId="0" borderId="6" xfId="0" applyFont="1" applyFill="1" applyBorder="1" applyAlignment="1">
      <alignment horizontal="left" vertical="top" wrapText="1"/>
    </xf>
    <xf numFmtId="0" fontId="13" fillId="0" borderId="1" xfId="0" applyFont="1" applyFill="1" applyBorder="1" applyAlignment="1">
      <alignment horizontal="left" vertical="top" wrapText="1"/>
    </xf>
    <xf numFmtId="0" fontId="13" fillId="2" borderId="8" xfId="0" applyFont="1" applyFill="1" applyBorder="1" applyAlignment="1">
      <alignment horizontal="left" vertical="top" wrapText="1"/>
    </xf>
    <xf numFmtId="0" fontId="0" fillId="2" borderId="8" xfId="0" applyFill="1" applyBorder="1" applyAlignment="1">
      <alignment wrapText="1"/>
    </xf>
    <xf numFmtId="0" fontId="0" fillId="2" borderId="6" xfId="0" applyFill="1" applyBorder="1" applyAlignment="1">
      <alignment wrapText="1"/>
    </xf>
    <xf numFmtId="0" fontId="16" fillId="2" borderId="14" xfId="0" applyFont="1" applyFill="1" applyBorder="1" applyAlignment="1">
      <alignment wrapText="1"/>
    </xf>
    <xf numFmtId="0" fontId="16" fillId="2" borderId="10" xfId="0" applyFont="1" applyFill="1" applyBorder="1" applyAlignment="1">
      <alignment wrapText="1"/>
    </xf>
    <xf numFmtId="0" fontId="15" fillId="2" borderId="8" xfId="0" applyFont="1" applyFill="1" applyBorder="1" applyAlignment="1">
      <alignment horizontal="left" vertical="top" wrapText="1"/>
    </xf>
    <xf numFmtId="0" fontId="11" fillId="2" borderId="4" xfId="0" applyFont="1" applyFill="1" applyBorder="1" applyAlignment="1">
      <alignment horizontal="left" vertical="top" wrapText="1"/>
    </xf>
    <xf numFmtId="0" fontId="8" fillId="2" borderId="14" xfId="0" applyFont="1" applyFill="1" applyBorder="1" applyAlignment="1">
      <alignment horizontal="left"/>
    </xf>
    <xf numFmtId="0" fontId="8" fillId="2" borderId="10" xfId="0" applyFont="1" applyFill="1" applyBorder="1" applyAlignment="1">
      <alignment horizontal="left"/>
    </xf>
    <xf numFmtId="0" fontId="15" fillId="2" borderId="10" xfId="0" applyFont="1" applyFill="1" applyBorder="1" applyAlignment="1">
      <alignment horizontal="left" vertical="top" wrapText="1"/>
    </xf>
    <xf numFmtId="0" fontId="17" fillId="0" borderId="5" xfId="0" applyFont="1" applyBorder="1" applyAlignment="1">
      <alignment horizontal="center" vertical="top" wrapText="1"/>
    </xf>
    <xf numFmtId="0" fontId="17" fillId="0" borderId="6" xfId="0" applyFont="1" applyBorder="1" applyAlignment="1">
      <alignment horizontal="center" vertical="top" wrapText="1"/>
    </xf>
    <xf numFmtId="0" fontId="27" fillId="2" borderId="0" xfId="0" applyFont="1" applyFill="1" applyAlignment="1">
      <alignment wrapText="1"/>
    </xf>
    <xf numFmtId="0" fontId="27" fillId="2" borderId="0" xfId="0" applyFont="1" applyFill="1" applyAlignment="1">
      <alignment horizontal="left" wrapText="1"/>
    </xf>
    <xf numFmtId="0" fontId="19" fillId="2" borderId="0" xfId="0" applyFont="1" applyFill="1"/>
    <xf numFmtId="0" fontId="0" fillId="0" borderId="0" xfId="0" applyAlignment="1"/>
    <xf numFmtId="0" fontId="0" fillId="0" borderId="0" xfId="0" applyAlignment="1">
      <alignmen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3"/>
  <sheetViews>
    <sheetView tabSelected="1" view="pageBreakPreview" zoomScale="106" zoomScaleNormal="100" zoomScaleSheetLayoutView="106" workbookViewId="0">
      <selection activeCell="C4" sqref="C4:I4"/>
    </sheetView>
  </sheetViews>
  <sheetFormatPr defaultRowHeight="15" x14ac:dyDescent="0.25"/>
  <cols>
    <col min="1" max="1" width="3.5703125" customWidth="1"/>
    <col min="2" max="2" width="14.5703125" customWidth="1"/>
    <col min="3" max="3" width="34" customWidth="1"/>
    <col min="4" max="4" width="7.42578125" customWidth="1"/>
    <col min="5" max="5" width="23.140625" customWidth="1"/>
    <col min="6" max="6" width="20" customWidth="1"/>
    <col min="7" max="7" width="14.5703125" customWidth="1"/>
    <col min="8" max="8" width="13.140625" customWidth="1"/>
    <col min="9" max="9" width="12" customWidth="1"/>
    <col min="10" max="10" width="12.7109375" customWidth="1"/>
    <col min="11" max="11" width="16.7109375" bestFit="1" customWidth="1"/>
    <col min="12" max="12" width="21.42578125" customWidth="1"/>
    <col min="13" max="13" width="14.28515625" bestFit="1" customWidth="1"/>
    <col min="14" max="14" width="14.140625" customWidth="1"/>
    <col min="15" max="15" width="12.42578125" customWidth="1"/>
    <col min="16" max="16" width="12.7109375" customWidth="1"/>
  </cols>
  <sheetData>
    <row r="1" spans="1:12" ht="15.75" customHeight="1" x14ac:dyDescent="0.25">
      <c r="A1" s="4"/>
      <c r="B1" s="4"/>
      <c r="C1" s="4"/>
      <c r="D1" s="4"/>
      <c r="E1" s="4"/>
      <c r="F1" s="4"/>
      <c r="G1" s="9"/>
      <c r="H1" s="217" t="s">
        <v>113</v>
      </c>
      <c r="I1" s="220"/>
      <c r="J1" s="220"/>
      <c r="K1" s="220"/>
      <c r="L1" s="220"/>
    </row>
    <row r="2" spans="1:12" ht="12.75" customHeight="1" x14ac:dyDescent="0.25">
      <c r="A2" s="4"/>
      <c r="B2" s="4"/>
      <c r="C2" s="4"/>
      <c r="D2" s="4"/>
      <c r="E2" s="4"/>
      <c r="F2" s="4"/>
      <c r="G2" s="26"/>
      <c r="H2" s="218" t="s">
        <v>58</v>
      </c>
      <c r="I2" s="221"/>
      <c r="J2" s="221"/>
      <c r="K2" s="219"/>
      <c r="L2" s="219"/>
    </row>
    <row r="3" spans="1:12" ht="12.75" customHeight="1" x14ac:dyDescent="0.25">
      <c r="A3" s="4"/>
      <c r="B3" s="4"/>
      <c r="C3" s="4"/>
      <c r="D3" s="4"/>
      <c r="E3" s="4"/>
      <c r="F3" s="4"/>
      <c r="G3" s="26"/>
      <c r="H3" s="218" t="s">
        <v>114</v>
      </c>
      <c r="I3" s="221"/>
      <c r="J3" s="221"/>
      <c r="K3" s="219"/>
      <c r="L3" s="219"/>
    </row>
    <row r="4" spans="1:12" ht="47.25" customHeight="1" x14ac:dyDescent="0.35">
      <c r="A4" s="102"/>
      <c r="B4" s="102"/>
      <c r="C4" s="175" t="s">
        <v>90</v>
      </c>
      <c r="D4" s="175"/>
      <c r="E4" s="175"/>
      <c r="F4" s="175"/>
      <c r="G4" s="175"/>
      <c r="H4" s="175"/>
      <c r="I4" s="175"/>
      <c r="J4" s="103"/>
      <c r="K4" s="65"/>
      <c r="L4" s="65"/>
    </row>
    <row r="5" spans="1:12" ht="23.25" x14ac:dyDescent="0.35">
      <c r="A5" s="102"/>
      <c r="B5" s="102"/>
      <c r="C5" s="104"/>
      <c r="D5" s="105"/>
      <c r="E5" s="105"/>
      <c r="F5" s="105"/>
      <c r="G5" s="105"/>
      <c r="H5" s="105"/>
      <c r="I5" s="103"/>
      <c r="J5" s="103"/>
      <c r="K5" s="65"/>
      <c r="L5" s="65"/>
    </row>
    <row r="6" spans="1:12" ht="23.25" customHeight="1" x14ac:dyDescent="0.25">
      <c r="A6" s="175" t="s">
        <v>3</v>
      </c>
      <c r="B6" s="175"/>
      <c r="C6" s="175"/>
      <c r="D6" s="175"/>
      <c r="E6" s="175"/>
      <c r="F6" s="175"/>
      <c r="G6" s="175"/>
      <c r="H6" s="175"/>
      <c r="I6" s="175"/>
      <c r="J6" s="175"/>
    </row>
    <row r="7" spans="1:12" ht="20.25" customHeight="1" x14ac:dyDescent="0.25">
      <c r="A7" s="175" t="s">
        <v>89</v>
      </c>
      <c r="B7" s="175"/>
      <c r="C7" s="175"/>
      <c r="D7" s="175"/>
      <c r="E7" s="175"/>
      <c r="F7" s="175"/>
      <c r="G7" s="175"/>
      <c r="H7" s="175"/>
      <c r="I7" s="175"/>
      <c r="J7" s="175"/>
    </row>
    <row r="8" spans="1:12" ht="20.25" customHeight="1" x14ac:dyDescent="0.25">
      <c r="A8" s="78"/>
      <c r="B8" s="79"/>
      <c r="C8" s="79"/>
      <c r="D8" s="79"/>
      <c r="E8" s="79"/>
      <c r="F8" s="79"/>
      <c r="G8" s="79"/>
      <c r="H8" s="79"/>
      <c r="I8" s="79"/>
      <c r="J8" s="79"/>
    </row>
    <row r="9" spans="1:12" ht="17.25" customHeight="1" x14ac:dyDescent="0.25">
      <c r="A9" s="21"/>
      <c r="B9" s="35"/>
      <c r="C9" s="35"/>
      <c r="D9" s="35"/>
      <c r="E9" s="35"/>
      <c r="F9" s="35"/>
      <c r="G9" s="35"/>
      <c r="H9" s="35"/>
      <c r="I9" s="35"/>
      <c r="J9" s="35"/>
    </row>
    <row r="10" spans="1:12" x14ac:dyDescent="0.25">
      <c r="A10" s="155" t="s">
        <v>53</v>
      </c>
      <c r="B10" s="155" t="s">
        <v>11</v>
      </c>
      <c r="C10" s="155" t="s">
        <v>16</v>
      </c>
      <c r="D10" s="155" t="s">
        <v>110</v>
      </c>
      <c r="E10" s="155" t="s">
        <v>12</v>
      </c>
      <c r="F10" s="155" t="s">
        <v>25</v>
      </c>
      <c r="G10" s="155" t="s">
        <v>52</v>
      </c>
      <c r="H10" s="176" t="s">
        <v>81</v>
      </c>
      <c r="I10" s="177"/>
      <c r="J10" s="178"/>
      <c r="K10" s="1"/>
      <c r="L10" s="1"/>
    </row>
    <row r="11" spans="1:12" x14ac:dyDescent="0.25">
      <c r="A11" s="179"/>
      <c r="B11" s="179"/>
      <c r="C11" s="182"/>
      <c r="D11" s="156"/>
      <c r="E11" s="156"/>
      <c r="F11" s="156"/>
      <c r="G11" s="156"/>
      <c r="H11" s="155">
        <v>2022</v>
      </c>
      <c r="I11" s="155">
        <v>2023</v>
      </c>
      <c r="J11" s="155">
        <v>2024</v>
      </c>
      <c r="K11" s="1"/>
      <c r="L11" s="1"/>
    </row>
    <row r="12" spans="1:12" ht="32.25" customHeight="1" x14ac:dyDescent="0.25">
      <c r="A12" s="180"/>
      <c r="B12" s="181"/>
      <c r="C12" s="181"/>
      <c r="D12" s="157"/>
      <c r="E12" s="157"/>
      <c r="F12" s="157"/>
      <c r="G12" s="180"/>
      <c r="H12" s="157"/>
      <c r="I12" s="157"/>
      <c r="J12" s="157" t="s">
        <v>15</v>
      </c>
      <c r="K12" s="1"/>
      <c r="L12" s="1"/>
    </row>
    <row r="13" spans="1:12" x14ac:dyDescent="0.25">
      <c r="A13" s="85">
        <v>1</v>
      </c>
      <c r="B13" s="86">
        <v>2</v>
      </c>
      <c r="C13" s="87">
        <v>3</v>
      </c>
      <c r="D13" s="84">
        <v>4</v>
      </c>
      <c r="E13" s="37">
        <v>5</v>
      </c>
      <c r="F13" s="39">
        <v>6</v>
      </c>
      <c r="G13" s="88">
        <v>7</v>
      </c>
      <c r="H13" s="39">
        <v>8</v>
      </c>
      <c r="I13" s="39">
        <v>9</v>
      </c>
      <c r="J13" s="39">
        <v>10</v>
      </c>
      <c r="K13" s="1"/>
      <c r="L13" s="1"/>
    </row>
    <row r="14" spans="1:12" ht="35.25" customHeight="1" x14ac:dyDescent="0.25">
      <c r="A14" s="158" t="s">
        <v>6</v>
      </c>
      <c r="B14" s="162" t="s">
        <v>10</v>
      </c>
      <c r="C14" s="8" t="s">
        <v>86</v>
      </c>
      <c r="D14" s="164" t="s">
        <v>85</v>
      </c>
      <c r="E14" s="166" t="s">
        <v>14</v>
      </c>
      <c r="F14" s="46" t="s">
        <v>78</v>
      </c>
      <c r="G14" s="28">
        <f>H14+I14+J14</f>
        <v>1460939.98</v>
      </c>
      <c r="H14" s="28">
        <f>H15+H17+H20+H22+H24+H26+H28+H30+H31</f>
        <v>579663.1399999999</v>
      </c>
      <c r="I14" s="28">
        <f t="shared" ref="I14:J14" si="0">I15+I17+I20+I22+I24+I26+I28+I30+I31</f>
        <v>600842.84</v>
      </c>
      <c r="J14" s="28">
        <f t="shared" si="0"/>
        <v>280434</v>
      </c>
      <c r="K14" s="3"/>
      <c r="L14" s="3"/>
    </row>
    <row r="15" spans="1:12" ht="38.25" customHeight="1" x14ac:dyDescent="0.25">
      <c r="A15" s="159"/>
      <c r="B15" s="163"/>
      <c r="C15" s="160" t="s">
        <v>72</v>
      </c>
      <c r="D15" s="165"/>
      <c r="E15" s="167"/>
      <c r="F15" s="46" t="s">
        <v>60</v>
      </c>
      <c r="G15" s="25">
        <f>H15+I15+J15</f>
        <v>442001.76</v>
      </c>
      <c r="H15" s="25">
        <f>188759.76</f>
        <v>188759.76</v>
      </c>
      <c r="I15" s="25">
        <v>186840</v>
      </c>
      <c r="J15" s="25">
        <v>66402</v>
      </c>
    </row>
    <row r="16" spans="1:12" ht="173.25" customHeight="1" x14ac:dyDescent="0.25">
      <c r="A16" s="159"/>
      <c r="B16" s="163"/>
      <c r="C16" s="161"/>
      <c r="D16" s="165"/>
      <c r="E16" s="167"/>
      <c r="F16" s="56" t="s">
        <v>99</v>
      </c>
      <c r="G16" s="31">
        <f>H16+I16+J16</f>
        <v>368334.8</v>
      </c>
      <c r="H16" s="31">
        <v>157299.79999999999</v>
      </c>
      <c r="I16" s="31">
        <v>155700</v>
      </c>
      <c r="J16" s="31">
        <v>55335</v>
      </c>
    </row>
    <row r="17" spans="1:13" ht="39" customHeight="1" x14ac:dyDescent="0.25">
      <c r="A17" s="159"/>
      <c r="B17" s="159"/>
      <c r="C17" s="168" t="s">
        <v>73</v>
      </c>
      <c r="D17" s="165"/>
      <c r="E17" s="165"/>
      <c r="F17" s="47" t="s">
        <v>61</v>
      </c>
      <c r="G17" s="57">
        <f t="shared" ref="G17:G27" si="1">H17+I17+J17</f>
        <v>362922.83999999997</v>
      </c>
      <c r="H17" s="57">
        <v>137103.96</v>
      </c>
      <c r="I17" s="57">
        <v>135728.88</v>
      </c>
      <c r="J17" s="25">
        <v>90090</v>
      </c>
    </row>
    <row r="18" spans="1:13" ht="54.75" customHeight="1" x14ac:dyDescent="0.25">
      <c r="A18" s="92"/>
      <c r="B18" s="92"/>
      <c r="C18" s="169"/>
      <c r="D18" s="122"/>
      <c r="E18" s="122"/>
      <c r="F18" s="14" t="s">
        <v>84</v>
      </c>
      <c r="G18" s="24">
        <f t="shared" si="1"/>
        <v>302435.7</v>
      </c>
      <c r="H18" s="24">
        <v>114253.3</v>
      </c>
      <c r="I18" s="24">
        <v>113107.4</v>
      </c>
      <c r="J18" s="24">
        <v>75075</v>
      </c>
    </row>
    <row r="19" spans="1:13" ht="108" customHeight="1" x14ac:dyDescent="0.25">
      <c r="A19" s="52"/>
      <c r="B19" s="50"/>
      <c r="C19" s="51"/>
      <c r="D19" s="47"/>
      <c r="E19" s="27"/>
      <c r="F19" s="56" t="s">
        <v>100</v>
      </c>
      <c r="G19" s="30"/>
      <c r="H19" s="31"/>
      <c r="I19" s="31"/>
      <c r="J19" s="31"/>
    </row>
    <row r="20" spans="1:13" ht="36" customHeight="1" x14ac:dyDescent="0.25">
      <c r="A20" s="44"/>
      <c r="B20" s="10"/>
      <c r="C20" s="160" t="s">
        <v>54</v>
      </c>
      <c r="D20" s="45"/>
      <c r="E20" s="22"/>
      <c r="F20" s="46" t="s">
        <v>61</v>
      </c>
      <c r="G20" s="25">
        <f t="shared" si="1"/>
        <v>86768.040000000008</v>
      </c>
      <c r="H20" s="25">
        <v>32557.56</v>
      </c>
      <c r="I20" s="25">
        <v>37326.480000000003</v>
      </c>
      <c r="J20" s="25">
        <v>16884</v>
      </c>
    </row>
    <row r="21" spans="1:13" ht="169.5" customHeight="1" x14ac:dyDescent="0.25">
      <c r="A21" s="44"/>
      <c r="B21" s="10"/>
      <c r="C21" s="161"/>
      <c r="D21" s="45"/>
      <c r="E21" s="22"/>
      <c r="F21" s="41" t="s">
        <v>99</v>
      </c>
      <c r="G21" s="31">
        <f t="shared" si="1"/>
        <v>72306.7</v>
      </c>
      <c r="H21" s="31">
        <v>27131.3</v>
      </c>
      <c r="I21" s="31">
        <v>31105.4</v>
      </c>
      <c r="J21" s="31">
        <v>14070</v>
      </c>
    </row>
    <row r="22" spans="1:13" ht="40.5" customHeight="1" x14ac:dyDescent="0.25">
      <c r="A22" s="44"/>
      <c r="B22" s="10"/>
      <c r="C22" s="160" t="s">
        <v>55</v>
      </c>
      <c r="D22" s="45"/>
      <c r="E22" s="22"/>
      <c r="F22" s="59" t="s">
        <v>61</v>
      </c>
      <c r="G22" s="57">
        <f t="shared" si="1"/>
        <v>151346.64000000001</v>
      </c>
      <c r="H22" s="57">
        <v>56800.800000000003</v>
      </c>
      <c r="I22" s="57">
        <v>65061.84</v>
      </c>
      <c r="J22" s="25">
        <v>29484</v>
      </c>
    </row>
    <row r="23" spans="1:13" ht="172.5" customHeight="1" x14ac:dyDescent="0.25">
      <c r="A23" s="38"/>
      <c r="B23" s="10"/>
      <c r="C23" s="161"/>
      <c r="D23" s="45"/>
      <c r="E23" s="22"/>
      <c r="F23" s="55" t="s">
        <v>99</v>
      </c>
      <c r="G23" s="90">
        <f t="shared" si="1"/>
        <v>126122.2</v>
      </c>
      <c r="H23" s="58">
        <v>47334</v>
      </c>
      <c r="I23" s="58">
        <v>54218.2</v>
      </c>
      <c r="J23" s="24">
        <v>24570</v>
      </c>
    </row>
    <row r="24" spans="1:13" ht="48" customHeight="1" x14ac:dyDescent="0.25">
      <c r="A24" s="49"/>
      <c r="B24" s="61"/>
      <c r="C24" s="110" t="s">
        <v>56</v>
      </c>
      <c r="D24" s="108"/>
      <c r="E24" s="48"/>
      <c r="F24" s="123" t="s">
        <v>61</v>
      </c>
      <c r="G24" s="7">
        <f t="shared" si="1"/>
        <v>35752.080000000002</v>
      </c>
      <c r="H24" s="7">
        <v>13418.16</v>
      </c>
      <c r="I24" s="7">
        <v>15403.92</v>
      </c>
      <c r="J24" s="7">
        <v>6930</v>
      </c>
    </row>
    <row r="25" spans="1:13" ht="140.25" customHeight="1" x14ac:dyDescent="0.25">
      <c r="A25" s="124"/>
      <c r="B25" s="50"/>
      <c r="C25" s="54"/>
      <c r="D25" s="47"/>
      <c r="E25" s="27"/>
      <c r="F25" s="108" t="s">
        <v>59</v>
      </c>
      <c r="G25" s="24">
        <f t="shared" si="1"/>
        <v>29793.4</v>
      </c>
      <c r="H25" s="24">
        <v>11181.8</v>
      </c>
      <c r="I25" s="24">
        <v>12836.6</v>
      </c>
      <c r="J25" s="24">
        <v>5775</v>
      </c>
    </row>
    <row r="26" spans="1:13" ht="45" customHeight="1" x14ac:dyDescent="0.25">
      <c r="A26" s="38"/>
      <c r="B26" s="10"/>
      <c r="C26" s="161" t="s">
        <v>57</v>
      </c>
      <c r="D26" s="187"/>
      <c r="E26" s="22"/>
      <c r="F26" s="55" t="s">
        <v>61</v>
      </c>
      <c r="G26" s="90">
        <f t="shared" si="1"/>
        <v>159057</v>
      </c>
      <c r="H26" s="90">
        <v>59805.48</v>
      </c>
      <c r="I26" s="90">
        <v>68549.52</v>
      </c>
      <c r="J26" s="31">
        <v>30702</v>
      </c>
    </row>
    <row r="27" spans="1:13" ht="171.75" customHeight="1" x14ac:dyDescent="0.25">
      <c r="A27" s="38"/>
      <c r="B27" s="125"/>
      <c r="C27" s="161"/>
      <c r="D27" s="187"/>
      <c r="E27" s="22"/>
      <c r="F27" s="41" t="s">
        <v>99</v>
      </c>
      <c r="G27" s="90">
        <f t="shared" si="1"/>
        <v>132547.5</v>
      </c>
      <c r="H27" s="90">
        <v>49837.9</v>
      </c>
      <c r="I27" s="90">
        <v>57124.6</v>
      </c>
      <c r="J27" s="31">
        <v>25585</v>
      </c>
      <c r="M27" s="3"/>
    </row>
    <row r="28" spans="1:13" ht="46.5" customHeight="1" x14ac:dyDescent="0.25">
      <c r="A28" s="38"/>
      <c r="B28" s="125"/>
      <c r="C28" s="160" t="s">
        <v>111</v>
      </c>
      <c r="D28" s="187"/>
      <c r="E28" s="22"/>
      <c r="F28" s="59" t="s">
        <v>61</v>
      </c>
      <c r="G28" s="25">
        <f>H28+I28+J28</f>
        <v>9042.119999999999</v>
      </c>
      <c r="H28" s="57">
        <v>3580.92</v>
      </c>
      <c r="I28" s="57">
        <v>3529.2</v>
      </c>
      <c r="J28" s="25">
        <v>1932</v>
      </c>
    </row>
    <row r="29" spans="1:13" ht="175.5" customHeight="1" x14ac:dyDescent="0.25">
      <c r="A29" s="49"/>
      <c r="B29" s="126"/>
      <c r="C29" s="186"/>
      <c r="D29" s="188"/>
      <c r="E29" s="14"/>
      <c r="F29" s="42" t="s">
        <v>99</v>
      </c>
      <c r="G29" s="24">
        <f>H29+I29+J29</f>
        <v>7535.1</v>
      </c>
      <c r="H29" s="58">
        <v>2984.1</v>
      </c>
      <c r="I29" s="58">
        <v>2941</v>
      </c>
      <c r="J29" s="24">
        <v>1610</v>
      </c>
    </row>
    <row r="30" spans="1:13" ht="65.25" hidden="1" customHeight="1" x14ac:dyDescent="0.25">
      <c r="A30" s="76"/>
      <c r="B30" s="98"/>
      <c r="C30" s="54"/>
      <c r="D30" s="45"/>
      <c r="E30" s="22"/>
      <c r="F30" s="41"/>
      <c r="G30" s="24">
        <f t="shared" ref="G30:G31" si="2">H30+I30+J30</f>
        <v>0</v>
      </c>
      <c r="H30" s="24">
        <v>0</v>
      </c>
      <c r="I30" s="24">
        <v>0</v>
      </c>
      <c r="J30" s="24">
        <v>0</v>
      </c>
    </row>
    <row r="31" spans="1:13" ht="65.25" customHeight="1" x14ac:dyDescent="0.25">
      <c r="A31" s="140"/>
      <c r="B31" s="98"/>
      <c r="C31" s="93" t="s">
        <v>68</v>
      </c>
      <c r="D31" s="48"/>
      <c r="E31" s="14"/>
      <c r="F31" s="42" t="s">
        <v>76</v>
      </c>
      <c r="G31" s="24">
        <f t="shared" si="2"/>
        <v>214049.5</v>
      </c>
      <c r="H31" s="24">
        <v>87636.5</v>
      </c>
      <c r="I31" s="24">
        <v>88403</v>
      </c>
      <c r="J31" s="24">
        <v>38010</v>
      </c>
    </row>
    <row r="32" spans="1:13" ht="51.75" customHeight="1" x14ac:dyDescent="0.25">
      <c r="A32" s="128"/>
      <c r="B32" s="185"/>
      <c r="C32" s="8" t="s">
        <v>17</v>
      </c>
      <c r="D32" s="22" t="s">
        <v>85</v>
      </c>
      <c r="E32" s="22" t="s">
        <v>14</v>
      </c>
      <c r="F32" s="27" t="s">
        <v>78</v>
      </c>
      <c r="G32" s="11">
        <f t="shared" ref="G32:G35" si="3">H32+I32+J32</f>
        <v>166174.92499999999</v>
      </c>
      <c r="H32" s="12">
        <f>H33+H34</f>
        <v>1500</v>
      </c>
      <c r="I32" s="12">
        <f t="shared" ref="I32:J32" si="4">I33+I34</f>
        <v>100000</v>
      </c>
      <c r="J32" s="12">
        <f t="shared" si="4"/>
        <v>64674.925000000003</v>
      </c>
      <c r="K32" s="3"/>
      <c r="L32" s="3"/>
    </row>
    <row r="33" spans="1:18" ht="63.75" customHeight="1" x14ac:dyDescent="0.25">
      <c r="A33" s="76"/>
      <c r="B33" s="185"/>
      <c r="C33" s="115" t="s">
        <v>67</v>
      </c>
      <c r="D33" s="116"/>
      <c r="E33" s="116"/>
      <c r="F33" s="116"/>
      <c r="G33" s="13">
        <f t="shared" si="3"/>
        <v>164674.92499999999</v>
      </c>
      <c r="H33" s="13">
        <v>0</v>
      </c>
      <c r="I33" s="13">
        <v>100000</v>
      </c>
      <c r="J33" s="13">
        <v>64674.925000000003</v>
      </c>
    </row>
    <row r="34" spans="1:18" ht="29.25" customHeight="1" x14ac:dyDescent="0.25">
      <c r="A34" s="76"/>
      <c r="B34" s="129"/>
      <c r="C34" s="115" t="s">
        <v>112</v>
      </c>
      <c r="D34" s="116"/>
      <c r="E34" s="116"/>
      <c r="F34" s="116"/>
      <c r="G34" s="13">
        <f t="shared" si="3"/>
        <v>1500</v>
      </c>
      <c r="H34" s="30">
        <v>1500</v>
      </c>
      <c r="I34" s="30">
        <v>0</v>
      </c>
      <c r="J34" s="30">
        <v>0</v>
      </c>
    </row>
    <row r="35" spans="1:18" ht="62.25" customHeight="1" x14ac:dyDescent="0.25">
      <c r="A35" s="36"/>
      <c r="B35" s="141"/>
      <c r="C35" s="8" t="s">
        <v>94</v>
      </c>
      <c r="D35" s="27" t="s">
        <v>85</v>
      </c>
      <c r="E35" s="62" t="s">
        <v>14</v>
      </c>
      <c r="F35" s="62" t="s">
        <v>78</v>
      </c>
      <c r="G35" s="28">
        <f t="shared" si="3"/>
        <v>60813</v>
      </c>
      <c r="H35" s="80">
        <f>65200-4387</f>
        <v>60813</v>
      </c>
      <c r="I35" s="80">
        <v>0</v>
      </c>
      <c r="J35" s="80">
        <v>0</v>
      </c>
      <c r="L35" s="3"/>
      <c r="M35" s="1"/>
      <c r="N35" s="1"/>
    </row>
    <row r="36" spans="1:18" x14ac:dyDescent="0.25">
      <c r="A36" s="36"/>
      <c r="B36" s="195" t="s">
        <v>5</v>
      </c>
      <c r="C36" s="173"/>
      <c r="D36" s="34"/>
      <c r="E36" s="42"/>
      <c r="F36" s="14"/>
      <c r="G36" s="11">
        <f>H36+I36+J36</f>
        <v>1687927.905</v>
      </c>
      <c r="H36" s="12">
        <f>H32+H14+H35</f>
        <v>641976.1399999999</v>
      </c>
      <c r="I36" s="12">
        <f t="shared" ref="I36:J36" si="5">I32+I14+I35</f>
        <v>700842.84</v>
      </c>
      <c r="J36" s="12">
        <f t="shared" si="5"/>
        <v>345108.92499999999</v>
      </c>
      <c r="M36" s="183"/>
      <c r="N36" s="1"/>
    </row>
    <row r="37" spans="1:18" ht="42.75" customHeight="1" x14ac:dyDescent="0.25">
      <c r="A37" s="60">
        <v>2</v>
      </c>
      <c r="B37" s="162" t="s">
        <v>18</v>
      </c>
      <c r="C37" s="153" t="s">
        <v>97</v>
      </c>
      <c r="D37" s="113" t="s">
        <v>13</v>
      </c>
      <c r="E37" s="154" t="s">
        <v>14</v>
      </c>
      <c r="F37" s="114" t="s">
        <v>78</v>
      </c>
      <c r="G37" s="11">
        <f>H37+I37+J37</f>
        <v>29167.692999999999</v>
      </c>
      <c r="H37" s="12">
        <f>H38</f>
        <v>29167.692999999999</v>
      </c>
      <c r="I37" s="12">
        <f t="shared" ref="I37:J37" si="6">I38</f>
        <v>0</v>
      </c>
      <c r="J37" s="12">
        <f t="shared" si="6"/>
        <v>0</v>
      </c>
      <c r="K37" s="3"/>
      <c r="M37" s="183"/>
      <c r="N37" s="1"/>
    </row>
    <row r="38" spans="1:18" ht="53.25" customHeight="1" x14ac:dyDescent="0.25">
      <c r="A38" s="44"/>
      <c r="B38" s="159"/>
      <c r="C38" s="190" t="s">
        <v>92</v>
      </c>
      <c r="D38" s="152"/>
      <c r="E38" s="22" t="s">
        <v>107</v>
      </c>
      <c r="F38" s="116"/>
      <c r="G38" s="13">
        <f t="shared" ref="G38:G58" si="7">H38+I38+J38</f>
        <v>29167.692999999999</v>
      </c>
      <c r="H38" s="24">
        <f>H39+H40</f>
        <v>29167.692999999999</v>
      </c>
      <c r="I38" s="24">
        <f t="shared" ref="I38:J38" si="8">I39+I40</f>
        <v>0</v>
      </c>
      <c r="J38" s="24">
        <f t="shared" si="8"/>
        <v>0</v>
      </c>
      <c r="M38" s="1"/>
      <c r="N38" s="1"/>
      <c r="O38" s="151"/>
      <c r="Q38" s="151"/>
      <c r="R38" s="151"/>
    </row>
    <row r="39" spans="1:18" ht="43.5" customHeight="1" x14ac:dyDescent="0.25">
      <c r="A39" s="44"/>
      <c r="B39" s="148"/>
      <c r="C39" s="191"/>
      <c r="D39" s="152"/>
      <c r="E39" s="22" t="s">
        <v>108</v>
      </c>
      <c r="F39" s="116"/>
      <c r="G39" s="13">
        <f t="shared" si="7"/>
        <v>28961.692999999999</v>
      </c>
      <c r="H39" s="13">
        <f>2774+26187.693</f>
        <v>28961.692999999999</v>
      </c>
      <c r="I39" s="24">
        <v>0</v>
      </c>
      <c r="J39" s="24">
        <v>0</v>
      </c>
      <c r="L39" s="3"/>
      <c r="M39" s="1"/>
      <c r="N39" s="1"/>
      <c r="O39" s="151"/>
      <c r="Q39" s="151"/>
      <c r="R39" s="151"/>
    </row>
    <row r="40" spans="1:18" ht="40.5" customHeight="1" x14ac:dyDescent="0.25">
      <c r="A40" s="44"/>
      <c r="B40" s="148"/>
      <c r="C40" s="192"/>
      <c r="D40" s="152"/>
      <c r="E40" s="14" t="s">
        <v>109</v>
      </c>
      <c r="F40" s="116"/>
      <c r="G40" s="13">
        <f t="shared" si="7"/>
        <v>206</v>
      </c>
      <c r="H40" s="13">
        <v>206</v>
      </c>
      <c r="I40" s="24">
        <v>0</v>
      </c>
      <c r="J40" s="24">
        <v>0</v>
      </c>
      <c r="M40" s="1"/>
      <c r="N40" s="1"/>
      <c r="O40" s="151"/>
      <c r="Q40" s="151"/>
      <c r="R40" s="151"/>
    </row>
    <row r="41" spans="1:18" ht="131.25" customHeight="1" x14ac:dyDescent="0.25">
      <c r="A41" s="61"/>
      <c r="B41" s="144"/>
      <c r="C41" s="147" t="s">
        <v>104</v>
      </c>
      <c r="D41" s="48"/>
      <c r="E41" s="48"/>
      <c r="F41" s="34" t="s">
        <v>106</v>
      </c>
      <c r="G41" s="13">
        <f t="shared" ref="G41:G42" si="9">H41+I41+J41</f>
        <v>130</v>
      </c>
      <c r="H41" s="13">
        <v>130</v>
      </c>
      <c r="I41" s="24">
        <v>0</v>
      </c>
      <c r="J41" s="24">
        <v>0</v>
      </c>
      <c r="M41" s="77"/>
      <c r="N41" s="77"/>
      <c r="O41" s="151"/>
      <c r="Q41" s="151"/>
      <c r="R41" s="151"/>
    </row>
    <row r="42" spans="1:18" ht="168.75" customHeight="1" x14ac:dyDescent="0.25">
      <c r="A42" s="44"/>
      <c r="B42" s="10"/>
      <c r="C42" s="133" t="s">
        <v>105</v>
      </c>
      <c r="D42" s="22"/>
      <c r="E42" s="22"/>
      <c r="F42" s="149"/>
      <c r="G42" s="30">
        <f t="shared" si="9"/>
        <v>250</v>
      </c>
      <c r="H42" s="31">
        <v>250</v>
      </c>
      <c r="I42" s="31">
        <v>0</v>
      </c>
      <c r="J42" s="31">
        <v>0</v>
      </c>
      <c r="L42" s="3"/>
      <c r="M42" s="1"/>
      <c r="N42" s="1"/>
    </row>
    <row r="43" spans="1:18" ht="17.25" customHeight="1" x14ac:dyDescent="0.25">
      <c r="A43" s="50"/>
      <c r="B43" s="196" t="s">
        <v>5</v>
      </c>
      <c r="C43" s="173"/>
      <c r="D43" s="27"/>
      <c r="E43" s="34"/>
      <c r="F43" s="34"/>
      <c r="G43" s="11">
        <f>G37+G42</f>
        <v>29417.692999999999</v>
      </c>
      <c r="H43" s="12">
        <f>H37+H41+H42</f>
        <v>29547.692999999999</v>
      </c>
      <c r="I43" s="12">
        <f t="shared" ref="I43:J43" si="10">I37+I41+I42</f>
        <v>0</v>
      </c>
      <c r="J43" s="12">
        <f t="shared" si="10"/>
        <v>0</v>
      </c>
      <c r="K43" s="3"/>
      <c r="M43" s="1"/>
      <c r="N43" s="1"/>
    </row>
    <row r="44" spans="1:18" ht="39" customHeight="1" x14ac:dyDescent="0.25">
      <c r="A44" s="134">
        <v>3</v>
      </c>
      <c r="B44" s="189" t="s">
        <v>19</v>
      </c>
      <c r="C44" s="8" t="s">
        <v>95</v>
      </c>
      <c r="D44" s="27" t="s">
        <v>85</v>
      </c>
      <c r="E44" s="59" t="s">
        <v>14</v>
      </c>
      <c r="F44" s="130" t="s">
        <v>78</v>
      </c>
      <c r="G44" s="11">
        <f>H44+I44+J44</f>
        <v>4709.7</v>
      </c>
      <c r="H44" s="11">
        <f>H45</f>
        <v>4709.7</v>
      </c>
      <c r="I44" s="11">
        <f t="shared" ref="I44:J44" si="11">I45</f>
        <v>0</v>
      </c>
      <c r="J44" s="11">
        <f t="shared" si="11"/>
        <v>0</v>
      </c>
      <c r="M44" s="1"/>
      <c r="N44" s="1"/>
    </row>
    <row r="45" spans="1:18" ht="75" customHeight="1" x14ac:dyDescent="0.25">
      <c r="A45" s="125"/>
      <c r="B45" s="185"/>
      <c r="C45" s="115" t="s">
        <v>91</v>
      </c>
      <c r="D45" s="120"/>
      <c r="E45" s="121"/>
      <c r="F45" s="118"/>
      <c r="G45" s="6">
        <f t="shared" si="7"/>
        <v>4709.7</v>
      </c>
      <c r="H45" s="7">
        <f>3209.7+1500</f>
        <v>4709.7</v>
      </c>
      <c r="I45" s="7">
        <v>0</v>
      </c>
      <c r="J45" s="7">
        <v>0</v>
      </c>
      <c r="M45" s="1"/>
      <c r="N45" s="1"/>
    </row>
    <row r="46" spans="1:18" ht="40.5" customHeight="1" x14ac:dyDescent="0.25">
      <c r="A46" s="146"/>
      <c r="B46" s="150"/>
      <c r="C46" s="100" t="s">
        <v>96</v>
      </c>
      <c r="D46" s="14" t="s">
        <v>85</v>
      </c>
      <c r="E46" s="142" t="s">
        <v>14</v>
      </c>
      <c r="F46" s="118" t="s">
        <v>78</v>
      </c>
      <c r="G46" s="75">
        <f t="shared" si="7"/>
        <v>174595.4</v>
      </c>
      <c r="H46" s="143">
        <f>51264.4+37000+13000+17000+19000+34000+944-1035-2955-1720+2610+5487</f>
        <v>174595.4</v>
      </c>
      <c r="I46" s="143">
        <v>0</v>
      </c>
      <c r="J46" s="143">
        <v>0</v>
      </c>
      <c r="M46" s="1"/>
      <c r="N46" s="1"/>
    </row>
    <row r="47" spans="1:18" ht="17.25" customHeight="1" x14ac:dyDescent="0.25">
      <c r="A47" s="99"/>
      <c r="B47" s="184" t="s">
        <v>5</v>
      </c>
      <c r="C47" s="174"/>
      <c r="D47" s="81"/>
      <c r="E47" s="62"/>
      <c r="F47" s="81"/>
      <c r="G47" s="12">
        <f>G44+G46</f>
        <v>179305.1</v>
      </c>
      <c r="H47" s="12">
        <f>H44+H46</f>
        <v>179305.1</v>
      </c>
      <c r="I47" s="12">
        <f>I44+I46</f>
        <v>0</v>
      </c>
      <c r="J47" s="12">
        <f>J44+J46</f>
        <v>0</v>
      </c>
      <c r="K47" s="3"/>
      <c r="M47" s="1"/>
      <c r="N47" s="1"/>
    </row>
    <row r="48" spans="1:18" ht="66" hidden="1" customHeight="1" x14ac:dyDescent="0.25">
      <c r="A48" s="60">
        <v>4</v>
      </c>
      <c r="B48" s="112" t="s">
        <v>20</v>
      </c>
      <c r="C48" s="8" t="s">
        <v>80</v>
      </c>
      <c r="D48" s="47" t="s">
        <v>13</v>
      </c>
      <c r="E48" s="111" t="s">
        <v>14</v>
      </c>
      <c r="F48" s="111" t="s">
        <v>78</v>
      </c>
      <c r="G48" s="11">
        <f>H48+I48+J48</f>
        <v>0</v>
      </c>
      <c r="H48" s="11">
        <v>0</v>
      </c>
      <c r="I48" s="11">
        <v>0</v>
      </c>
      <c r="J48" s="11">
        <v>0</v>
      </c>
      <c r="M48" s="1"/>
      <c r="N48" s="1"/>
    </row>
    <row r="49" spans="1:15" ht="69" hidden="1" customHeight="1" x14ac:dyDescent="0.25">
      <c r="A49" s="106"/>
      <c r="B49" s="23"/>
      <c r="C49" s="29" t="s">
        <v>82</v>
      </c>
      <c r="D49" s="47" t="s">
        <v>13</v>
      </c>
      <c r="E49" s="27" t="s">
        <v>14</v>
      </c>
      <c r="F49" s="27" t="s">
        <v>78</v>
      </c>
      <c r="G49" s="11">
        <f t="shared" si="7"/>
        <v>0</v>
      </c>
      <c r="H49" s="12">
        <v>0</v>
      </c>
      <c r="I49" s="12">
        <v>0</v>
      </c>
      <c r="J49" s="12">
        <v>0</v>
      </c>
      <c r="L49" s="3"/>
      <c r="M49" s="1"/>
      <c r="N49" s="1"/>
    </row>
    <row r="50" spans="1:15" hidden="1" x14ac:dyDescent="0.25">
      <c r="A50" s="43"/>
      <c r="B50" s="198" t="s">
        <v>5</v>
      </c>
      <c r="C50" s="199"/>
      <c r="D50" s="94"/>
      <c r="E50" s="27"/>
      <c r="F50" s="27"/>
      <c r="G50" s="11">
        <f>G48+G49</f>
        <v>0</v>
      </c>
      <c r="H50" s="12">
        <f>H48+H49</f>
        <v>0</v>
      </c>
      <c r="I50" s="12">
        <f>I48+I49</f>
        <v>0</v>
      </c>
      <c r="J50" s="12">
        <f>J48+J49</f>
        <v>0</v>
      </c>
      <c r="M50" s="1"/>
      <c r="N50" s="1"/>
    </row>
    <row r="51" spans="1:15" ht="64.5" customHeight="1" x14ac:dyDescent="0.25">
      <c r="A51" s="134">
        <v>4</v>
      </c>
      <c r="B51" s="138" t="s">
        <v>101</v>
      </c>
      <c r="C51" s="127" t="s">
        <v>102</v>
      </c>
      <c r="D51" s="27" t="s">
        <v>85</v>
      </c>
      <c r="E51" s="136" t="s">
        <v>14</v>
      </c>
      <c r="F51" s="136" t="s">
        <v>78</v>
      </c>
      <c r="G51" s="11">
        <f>H51+I51+J51</f>
        <v>3000</v>
      </c>
      <c r="H51" s="12">
        <v>3000</v>
      </c>
      <c r="I51" s="12">
        <v>0</v>
      </c>
      <c r="J51" s="12">
        <v>0</v>
      </c>
      <c r="M51" s="1"/>
      <c r="N51" s="1"/>
    </row>
    <row r="52" spans="1:15" x14ac:dyDescent="0.25">
      <c r="A52" s="135"/>
      <c r="B52" s="173" t="s">
        <v>5</v>
      </c>
      <c r="C52" s="174"/>
      <c r="D52" s="139"/>
      <c r="E52" s="137"/>
      <c r="F52" s="34"/>
      <c r="G52" s="11">
        <f>H52+I52+J52</f>
        <v>3000</v>
      </c>
      <c r="H52" s="12">
        <f>H51</f>
        <v>3000</v>
      </c>
      <c r="I52" s="12">
        <f t="shared" ref="I52:J52" si="12">I51</f>
        <v>0</v>
      </c>
      <c r="J52" s="12">
        <f t="shared" si="12"/>
        <v>0</v>
      </c>
      <c r="M52" s="1"/>
      <c r="N52" s="1"/>
    </row>
    <row r="53" spans="1:15" ht="47.25" customHeight="1" x14ac:dyDescent="0.25">
      <c r="A53" s="131">
        <v>5</v>
      </c>
      <c r="B53" s="162" t="s">
        <v>69</v>
      </c>
      <c r="C53" s="29" t="s">
        <v>87</v>
      </c>
      <c r="D53" s="47" t="s">
        <v>85</v>
      </c>
      <c r="E53" s="47" t="s">
        <v>14</v>
      </c>
      <c r="F53" s="27" t="s">
        <v>78</v>
      </c>
      <c r="G53" s="11">
        <f>H53+I53+J53</f>
        <v>377519.435</v>
      </c>
      <c r="H53" s="12">
        <f>H54+H55+H56+H57</f>
        <v>28605</v>
      </c>
      <c r="I53" s="12">
        <f t="shared" ref="I53:J53" si="13">I54+I55+I56+I57</f>
        <v>198693.36</v>
      </c>
      <c r="J53" s="12">
        <f t="shared" si="13"/>
        <v>150221.07500000001</v>
      </c>
      <c r="M53" s="1"/>
      <c r="N53" s="1"/>
    </row>
    <row r="54" spans="1:15" ht="78" customHeight="1" x14ac:dyDescent="0.25">
      <c r="A54" s="23"/>
      <c r="B54" s="211"/>
      <c r="C54" s="145" t="s">
        <v>63</v>
      </c>
      <c r="D54" s="14"/>
      <c r="E54" s="14"/>
      <c r="F54" s="14"/>
      <c r="G54" s="7">
        <f t="shared" si="7"/>
        <v>232578.21600000001</v>
      </c>
      <c r="H54" s="7">
        <v>0</v>
      </c>
      <c r="I54" s="7">
        <v>126693.36</v>
      </c>
      <c r="J54" s="7">
        <v>105884.856</v>
      </c>
      <c r="M54" s="1"/>
      <c r="N54" s="1"/>
    </row>
    <row r="55" spans="1:15" ht="9.75" hidden="1" customHeight="1" x14ac:dyDescent="0.25">
      <c r="A55" s="44"/>
      <c r="B55" s="10"/>
      <c r="C55" s="133"/>
      <c r="D55" s="45"/>
      <c r="E55" s="45"/>
      <c r="F55" s="22"/>
      <c r="G55" s="13">
        <f t="shared" si="7"/>
        <v>0</v>
      </c>
      <c r="H55" s="24">
        <v>0</v>
      </c>
      <c r="I55" s="24">
        <v>0</v>
      </c>
      <c r="J55" s="24">
        <v>0</v>
      </c>
      <c r="M55" s="1"/>
      <c r="N55" s="1"/>
    </row>
    <row r="56" spans="1:15" ht="71.25" customHeight="1" x14ac:dyDescent="0.25">
      <c r="A56" s="44"/>
      <c r="B56" s="10"/>
      <c r="C56" s="109" t="s">
        <v>70</v>
      </c>
      <c r="D56" s="45"/>
      <c r="E56" s="45"/>
      <c r="F56" s="22"/>
      <c r="G56" s="13">
        <f t="shared" si="7"/>
        <v>116336.219</v>
      </c>
      <c r="H56" s="24">
        <v>0</v>
      </c>
      <c r="I56" s="24">
        <v>72000</v>
      </c>
      <c r="J56" s="24">
        <v>44336.218999999997</v>
      </c>
      <c r="M56" s="1"/>
      <c r="N56" s="1"/>
    </row>
    <row r="57" spans="1:15" ht="108" customHeight="1" x14ac:dyDescent="0.25">
      <c r="A57" s="61"/>
      <c r="B57" s="23"/>
      <c r="C57" s="119" t="s">
        <v>98</v>
      </c>
      <c r="D57" s="117"/>
      <c r="E57" s="117"/>
      <c r="F57" s="120"/>
      <c r="G57" s="13">
        <f t="shared" si="7"/>
        <v>28605</v>
      </c>
      <c r="H57" s="24">
        <f>32000-4000+605</f>
        <v>28605</v>
      </c>
      <c r="I57" s="24">
        <v>0</v>
      </c>
      <c r="J57" s="24">
        <v>0</v>
      </c>
      <c r="M57" s="1"/>
      <c r="N57" s="1"/>
    </row>
    <row r="58" spans="1:15" ht="50.25" hidden="1" customHeight="1" x14ac:dyDescent="0.25">
      <c r="A58" s="23"/>
      <c r="B58" s="89"/>
      <c r="C58" s="100" t="s">
        <v>27</v>
      </c>
      <c r="D58" s="48" t="s">
        <v>13</v>
      </c>
      <c r="E58" s="48" t="s">
        <v>14</v>
      </c>
      <c r="F58" s="14" t="s">
        <v>78</v>
      </c>
      <c r="G58" s="75">
        <f t="shared" si="7"/>
        <v>0</v>
      </c>
      <c r="H58" s="75">
        <v>0</v>
      </c>
      <c r="I58" s="75">
        <v>0</v>
      </c>
      <c r="J58" s="75">
        <v>0</v>
      </c>
      <c r="M58" s="1"/>
      <c r="N58" s="1"/>
      <c r="O58" s="3"/>
    </row>
    <row r="59" spans="1:15" ht="16.5" customHeight="1" x14ac:dyDescent="0.25">
      <c r="A59" s="134"/>
      <c r="B59" s="197" t="s">
        <v>5</v>
      </c>
      <c r="C59" s="197"/>
      <c r="D59" s="27"/>
      <c r="E59" s="27"/>
      <c r="F59" s="34"/>
      <c r="G59" s="12">
        <f>G53+G58</f>
        <v>377519.435</v>
      </c>
      <c r="H59" s="12">
        <f>H53+H58</f>
        <v>28605</v>
      </c>
      <c r="I59" s="12">
        <f>I53+I58</f>
        <v>198693.36</v>
      </c>
      <c r="J59" s="12">
        <f>J53+J58</f>
        <v>150221.07500000001</v>
      </c>
    </row>
    <row r="60" spans="1:15" ht="49.5" customHeight="1" x14ac:dyDescent="0.25">
      <c r="A60" s="132">
        <v>6</v>
      </c>
      <c r="B60" s="162" t="s">
        <v>64</v>
      </c>
      <c r="C60" s="29" t="s">
        <v>88</v>
      </c>
      <c r="D60" s="27" t="s">
        <v>85</v>
      </c>
      <c r="E60" s="46" t="s">
        <v>14</v>
      </c>
      <c r="F60" s="46" t="s">
        <v>78</v>
      </c>
      <c r="G60" s="11">
        <f>H60+I60+J60</f>
        <v>137889.52299999999</v>
      </c>
      <c r="H60" s="11">
        <f>H61+H64</f>
        <v>137889.52299999999</v>
      </c>
      <c r="I60" s="11">
        <f t="shared" ref="I60:J60" si="14">I61+I64</f>
        <v>0</v>
      </c>
      <c r="J60" s="11">
        <f t="shared" si="14"/>
        <v>0</v>
      </c>
    </row>
    <row r="61" spans="1:15" ht="38.25" customHeight="1" x14ac:dyDescent="0.25">
      <c r="A61" s="10"/>
      <c r="B61" s="163"/>
      <c r="C61" s="170" t="s">
        <v>71</v>
      </c>
      <c r="D61" s="22"/>
      <c r="E61" s="41"/>
      <c r="F61" s="63" t="s">
        <v>79</v>
      </c>
      <c r="G61" s="6">
        <f t="shared" ref="G61:G66" si="15">H61+I61+J61</f>
        <v>93015.523000000001</v>
      </c>
      <c r="H61" s="7">
        <f>H62+H63</f>
        <v>93015.523000000001</v>
      </c>
      <c r="I61" s="7">
        <f t="shared" ref="I61:J61" si="16">I62+I63</f>
        <v>0</v>
      </c>
      <c r="J61" s="7">
        <f t="shared" si="16"/>
        <v>0</v>
      </c>
      <c r="M61" s="3"/>
    </row>
    <row r="62" spans="1:15" ht="48" hidden="1" customHeight="1" x14ac:dyDescent="0.25">
      <c r="A62" s="10"/>
      <c r="B62" s="10"/>
      <c r="C62" s="171"/>
      <c r="D62" s="22"/>
      <c r="E62" s="41"/>
      <c r="F62" s="42" t="s">
        <v>83</v>
      </c>
      <c r="G62" s="6">
        <f t="shared" si="15"/>
        <v>0</v>
      </c>
      <c r="H62" s="7">
        <v>0</v>
      </c>
      <c r="I62" s="7">
        <v>0</v>
      </c>
      <c r="J62" s="7">
        <v>0</v>
      </c>
      <c r="M62" s="3"/>
    </row>
    <row r="63" spans="1:15" ht="68.25" customHeight="1" x14ac:dyDescent="0.25">
      <c r="A63" s="10"/>
      <c r="B63" s="10"/>
      <c r="C63" s="172"/>
      <c r="D63" s="22"/>
      <c r="E63" s="41"/>
      <c r="F63" s="63" t="s">
        <v>26</v>
      </c>
      <c r="G63" s="7">
        <f t="shared" si="15"/>
        <v>93015.523000000001</v>
      </c>
      <c r="H63" s="7">
        <v>93015.523000000001</v>
      </c>
      <c r="I63" s="7">
        <v>0</v>
      </c>
      <c r="J63" s="7">
        <v>0</v>
      </c>
      <c r="L63" s="3"/>
      <c r="M63" s="3"/>
    </row>
    <row r="64" spans="1:15" ht="52.5" customHeight="1" x14ac:dyDescent="0.25">
      <c r="A64" s="10"/>
      <c r="B64" s="10"/>
      <c r="C64" s="170" t="s">
        <v>74</v>
      </c>
      <c r="D64" s="22"/>
      <c r="E64" s="41"/>
      <c r="F64" s="63" t="s">
        <v>79</v>
      </c>
      <c r="G64" s="6">
        <f t="shared" si="15"/>
        <v>44874</v>
      </c>
      <c r="H64" s="7">
        <f t="shared" ref="H64:I64" si="17">H65+H66</f>
        <v>44874</v>
      </c>
      <c r="I64" s="7">
        <f t="shared" si="17"/>
        <v>0</v>
      </c>
      <c r="J64" s="7">
        <f>J65+J66</f>
        <v>0</v>
      </c>
      <c r="L64" s="3"/>
      <c r="M64" s="3"/>
      <c r="N64" s="3"/>
    </row>
    <row r="65" spans="1:18" ht="49.5" hidden="1" customHeight="1" x14ac:dyDescent="0.25">
      <c r="A65" s="10"/>
      <c r="B65" s="10"/>
      <c r="C65" s="171"/>
      <c r="D65" s="22"/>
      <c r="E65" s="41"/>
      <c r="F65" s="42" t="s">
        <v>83</v>
      </c>
      <c r="G65" s="13">
        <f t="shared" si="15"/>
        <v>0</v>
      </c>
      <c r="H65" s="24">
        <v>0</v>
      </c>
      <c r="I65" s="24">
        <v>0</v>
      </c>
      <c r="J65" s="24">
        <v>0</v>
      </c>
      <c r="M65" s="3"/>
    </row>
    <row r="66" spans="1:18" ht="27.75" customHeight="1" x14ac:dyDescent="0.25">
      <c r="A66" s="23"/>
      <c r="B66" s="23"/>
      <c r="C66" s="172"/>
      <c r="D66" s="14"/>
      <c r="E66" s="42"/>
      <c r="F66" s="42" t="s">
        <v>26</v>
      </c>
      <c r="G66" s="6">
        <f t="shared" si="15"/>
        <v>44874</v>
      </c>
      <c r="H66" s="7">
        <v>44874</v>
      </c>
      <c r="I66" s="7">
        <v>0</v>
      </c>
      <c r="J66" s="7">
        <v>0</v>
      </c>
      <c r="M66" s="3"/>
    </row>
    <row r="67" spans="1:18" x14ac:dyDescent="0.25">
      <c r="A67" s="23"/>
      <c r="B67" s="184" t="s">
        <v>5</v>
      </c>
      <c r="C67" s="214"/>
      <c r="D67" s="14"/>
      <c r="E67" s="14"/>
      <c r="F67" s="34"/>
      <c r="G67" s="12">
        <f>G60</f>
        <v>137889.52299999999</v>
      </c>
      <c r="H67" s="12">
        <f>H60</f>
        <v>137889.52299999999</v>
      </c>
      <c r="I67" s="12">
        <f>I60</f>
        <v>0</v>
      </c>
      <c r="J67" s="12">
        <f>J60</f>
        <v>0</v>
      </c>
      <c r="L67" s="3"/>
    </row>
    <row r="68" spans="1:18" ht="53.25" customHeight="1" x14ac:dyDescent="0.25">
      <c r="A68" s="91" t="s">
        <v>103</v>
      </c>
      <c r="B68" s="64" t="s">
        <v>4</v>
      </c>
      <c r="C68" s="40" t="s">
        <v>62</v>
      </c>
      <c r="D68" s="27" t="s">
        <v>85</v>
      </c>
      <c r="E68" s="34" t="s">
        <v>14</v>
      </c>
      <c r="F68" s="62" t="s">
        <v>78</v>
      </c>
      <c r="G68" s="12">
        <f>H68+I68+J68</f>
        <v>2447872.8000000003</v>
      </c>
      <c r="H68" s="11">
        <v>2442600</v>
      </c>
      <c r="I68" s="11">
        <v>2572.1</v>
      </c>
      <c r="J68" s="11">
        <v>2700.7</v>
      </c>
      <c r="K68" s="3"/>
      <c r="L68" s="3"/>
      <c r="M68" s="3"/>
      <c r="R68" t="s">
        <v>65</v>
      </c>
    </row>
    <row r="69" spans="1:18" ht="27" hidden="1" customHeight="1" x14ac:dyDescent="0.25">
      <c r="A69" s="38"/>
      <c r="B69" s="10"/>
      <c r="C69" s="73" t="s">
        <v>7</v>
      </c>
      <c r="D69" s="71"/>
      <c r="E69" s="22"/>
      <c r="F69" s="66"/>
      <c r="G69" s="6">
        <f>H69+I69+J69</f>
        <v>0</v>
      </c>
      <c r="H69" s="7">
        <v>0</v>
      </c>
      <c r="I69" s="7">
        <v>0</v>
      </c>
      <c r="J69" s="7">
        <v>0</v>
      </c>
    </row>
    <row r="70" spans="1:18" ht="21.75" hidden="1" customHeight="1" x14ac:dyDescent="0.25">
      <c r="A70" s="38"/>
      <c r="B70" s="74"/>
      <c r="C70" s="73" t="s">
        <v>22</v>
      </c>
      <c r="D70" s="5"/>
      <c r="E70" s="22"/>
      <c r="F70" s="69"/>
      <c r="G70" s="6">
        <f>H70+I70+J70</f>
        <v>0</v>
      </c>
      <c r="H70" s="7">
        <v>0</v>
      </c>
      <c r="I70" s="7">
        <v>0</v>
      </c>
      <c r="J70" s="7">
        <v>0</v>
      </c>
    </row>
    <row r="71" spans="1:18" ht="27" hidden="1" customHeight="1" x14ac:dyDescent="0.25">
      <c r="A71" s="38"/>
      <c r="B71" s="82"/>
      <c r="C71" s="73" t="s">
        <v>9</v>
      </c>
      <c r="D71" s="5"/>
      <c r="E71" s="22"/>
      <c r="F71" s="69"/>
      <c r="G71" s="6">
        <f t="shared" ref="G71:G73" si="18">H71+I71+J71</f>
        <v>0</v>
      </c>
      <c r="H71" s="7">
        <v>0</v>
      </c>
      <c r="I71" s="7">
        <v>0</v>
      </c>
      <c r="J71" s="7">
        <v>0</v>
      </c>
    </row>
    <row r="72" spans="1:18" ht="25.5" hidden="1" customHeight="1" x14ac:dyDescent="0.25">
      <c r="A72" s="38"/>
      <c r="B72" s="82"/>
      <c r="C72" s="73" t="s">
        <v>8</v>
      </c>
      <c r="D72" s="53"/>
      <c r="E72" s="14"/>
      <c r="F72" s="70"/>
      <c r="G72" s="6">
        <f t="shared" si="18"/>
        <v>0</v>
      </c>
      <c r="H72" s="7">
        <v>0</v>
      </c>
      <c r="I72" s="7">
        <v>0</v>
      </c>
      <c r="J72" s="7">
        <v>0</v>
      </c>
    </row>
    <row r="73" spans="1:18" ht="21.75" hidden="1" customHeight="1" x14ac:dyDescent="0.25">
      <c r="A73" s="38"/>
      <c r="B73" s="83"/>
      <c r="C73" s="72"/>
      <c r="D73" s="5"/>
      <c r="E73" s="5"/>
      <c r="F73" s="69"/>
      <c r="G73" s="30">
        <f t="shared" si="18"/>
        <v>0</v>
      </c>
      <c r="H73" s="31">
        <v>0</v>
      </c>
      <c r="I73" s="31">
        <v>0</v>
      </c>
      <c r="J73" s="31">
        <v>0</v>
      </c>
    </row>
    <row r="74" spans="1:18" ht="15.75" customHeight="1" x14ac:dyDescent="0.25">
      <c r="A74" s="76"/>
      <c r="B74" s="184" t="s">
        <v>5</v>
      </c>
      <c r="C74" s="210"/>
      <c r="D74" s="67"/>
      <c r="E74" s="67"/>
      <c r="F74" s="68"/>
      <c r="G74" s="11">
        <f>G68</f>
        <v>2447872.8000000003</v>
      </c>
      <c r="H74" s="12">
        <v>2442.6</v>
      </c>
      <c r="I74" s="12">
        <f>I68</f>
        <v>2572.1</v>
      </c>
      <c r="J74" s="12">
        <f>J68</f>
        <v>2700.7</v>
      </c>
      <c r="K74" s="3"/>
      <c r="L74" s="3"/>
      <c r="M74" s="3"/>
    </row>
    <row r="75" spans="1:18" ht="21" customHeight="1" x14ac:dyDescent="0.25">
      <c r="A75" s="91"/>
      <c r="B75" s="212" t="s">
        <v>24</v>
      </c>
      <c r="C75" s="212"/>
      <c r="D75" s="212"/>
      <c r="E75" s="212"/>
      <c r="F75" s="213"/>
      <c r="G75" s="32">
        <f>H75+I75+J75</f>
        <v>2422905.0559999999</v>
      </c>
      <c r="H75" s="32">
        <f>H43+H36+H47+H52+H59+H67+H74</f>
        <v>1022766.0559999997</v>
      </c>
      <c r="I75" s="32">
        <f>I43+I36+I47+I52+I59+I67+I74</f>
        <v>902108.29999999993</v>
      </c>
      <c r="J75" s="32">
        <f>J43+J36+J47+J52+J59+J67+J74</f>
        <v>498030.7</v>
      </c>
      <c r="K75" s="3"/>
      <c r="L75" s="3"/>
      <c r="M75" s="3"/>
    </row>
    <row r="76" spans="1:18" x14ac:dyDescent="0.25">
      <c r="A76" s="76"/>
      <c r="B76" s="205" t="s">
        <v>26</v>
      </c>
      <c r="C76" s="206"/>
      <c r="D76" s="206"/>
      <c r="E76" s="206"/>
      <c r="F76" s="207"/>
      <c r="G76" s="13">
        <f t="shared" ref="G76" si="19">H76+I76+J76</f>
        <v>138269.52299999999</v>
      </c>
      <c r="H76" s="13">
        <f>H63+H66+H41+H42</f>
        <v>138269.52299999999</v>
      </c>
      <c r="I76" s="13">
        <f t="shared" ref="I76:J76" si="20">I63+I66+I41+I42</f>
        <v>0</v>
      </c>
      <c r="J76" s="13">
        <f t="shared" si="20"/>
        <v>0</v>
      </c>
      <c r="K76" s="96"/>
      <c r="L76" s="97"/>
      <c r="M76" s="97"/>
    </row>
    <row r="77" spans="1:18" ht="17.25" customHeight="1" x14ac:dyDescent="0.3">
      <c r="A77" s="76"/>
      <c r="B77" s="205" t="s">
        <v>77</v>
      </c>
      <c r="C77" s="206"/>
      <c r="D77" s="206"/>
      <c r="E77" s="206"/>
      <c r="F77" s="207"/>
      <c r="G77" s="13">
        <f>H77+I77+J77</f>
        <v>2070586.0329999996</v>
      </c>
      <c r="H77" s="7">
        <f>H36+H43+H47+H52+H59+H67+H74-H76-H80</f>
        <v>796860.03299999982</v>
      </c>
      <c r="I77" s="7">
        <f>I36+I43+I47+I52+I59+I67+I74-I76-I80</f>
        <v>813705.29999999993</v>
      </c>
      <c r="J77" s="7">
        <f>J36+J43+J47+J52+J59+J67+J74-J76-J80</f>
        <v>460020.7</v>
      </c>
      <c r="K77" s="95"/>
      <c r="L77" s="95"/>
      <c r="M77" s="95"/>
      <c r="N77" s="101"/>
      <c r="O77" s="101"/>
      <c r="P77" s="101"/>
    </row>
    <row r="78" spans="1:18" ht="16.5" customHeight="1" x14ac:dyDescent="0.25">
      <c r="A78" s="36"/>
      <c r="B78" s="186" t="s">
        <v>28</v>
      </c>
      <c r="C78" s="208"/>
      <c r="D78" s="208"/>
      <c r="E78" s="208"/>
      <c r="F78" s="209"/>
      <c r="G78" s="33"/>
      <c r="H78" s="107"/>
      <c r="I78" s="107"/>
      <c r="J78" s="107"/>
      <c r="K78" s="3"/>
      <c r="L78" s="3"/>
      <c r="M78" s="3"/>
    </row>
    <row r="79" spans="1:18" ht="32.25" customHeight="1" x14ac:dyDescent="0.25">
      <c r="A79" s="76"/>
      <c r="B79" s="200" t="s">
        <v>66</v>
      </c>
      <c r="C79" s="201"/>
      <c r="D79" s="201"/>
      <c r="E79" s="201"/>
      <c r="F79" s="202"/>
      <c r="G79" s="7">
        <f>H79+I79+J79</f>
        <v>1039075.3999999999</v>
      </c>
      <c r="H79" s="7">
        <f>H16+H18+H21+H23+H25+H27+H29</f>
        <v>410022.19999999995</v>
      </c>
      <c r="I79" s="7">
        <f>I16+I18+I21+I23+I25+I27+I29</f>
        <v>427033.2</v>
      </c>
      <c r="J79" s="7">
        <f>J16+J18+J21+J23+J25+J27+J29</f>
        <v>202020</v>
      </c>
      <c r="L79" s="3"/>
      <c r="M79" s="3"/>
      <c r="P79" s="3"/>
    </row>
    <row r="80" spans="1:18" ht="15" customHeight="1" x14ac:dyDescent="0.25">
      <c r="A80" s="36"/>
      <c r="B80" s="203" t="s">
        <v>75</v>
      </c>
      <c r="C80" s="204"/>
      <c r="D80" s="204"/>
      <c r="E80" s="204"/>
      <c r="F80" s="204"/>
      <c r="G80" s="7">
        <f>H80+I80+J80</f>
        <v>214049.5</v>
      </c>
      <c r="H80" s="7">
        <f>H31</f>
        <v>87636.5</v>
      </c>
      <c r="I80" s="7">
        <f t="shared" ref="I80:J80" si="21">I31</f>
        <v>88403</v>
      </c>
      <c r="J80" s="7">
        <f t="shared" si="21"/>
        <v>38010</v>
      </c>
      <c r="K80" s="4"/>
      <c r="M80" s="3"/>
    </row>
    <row r="81" spans="1:16" ht="47.25" customHeight="1" x14ac:dyDescent="0.35">
      <c r="A81" s="1"/>
      <c r="H81" s="2"/>
      <c r="I81" s="1"/>
      <c r="J81" s="1"/>
      <c r="K81" s="3"/>
      <c r="L81" s="3"/>
      <c r="M81" s="3"/>
      <c r="P81" s="3"/>
    </row>
    <row r="82" spans="1:16" ht="66.75" customHeight="1" x14ac:dyDescent="0.35">
      <c r="A82" s="193" t="s">
        <v>93</v>
      </c>
      <c r="B82" s="194"/>
      <c r="C82" s="194"/>
      <c r="D82" s="194"/>
      <c r="E82" s="194"/>
      <c r="F82" s="194"/>
      <c r="G82" s="194"/>
      <c r="H82" s="194"/>
      <c r="I82" s="194"/>
      <c r="J82" s="194"/>
    </row>
    <row r="83" spans="1:16" ht="23.25" customHeight="1" x14ac:dyDescent="0.25"/>
  </sheetData>
  <mergeCells count="52">
    <mergeCell ref="H1:L1"/>
    <mergeCell ref="H2:J2"/>
    <mergeCell ref="H3:J3"/>
    <mergeCell ref="C20:C21"/>
    <mergeCell ref="C22:C23"/>
    <mergeCell ref="A82:J82"/>
    <mergeCell ref="B36:C36"/>
    <mergeCell ref="B43:C43"/>
    <mergeCell ref="B59:C59"/>
    <mergeCell ref="B50:C50"/>
    <mergeCell ref="B79:F79"/>
    <mergeCell ref="B80:F80"/>
    <mergeCell ref="B77:F77"/>
    <mergeCell ref="B78:F78"/>
    <mergeCell ref="B76:F76"/>
    <mergeCell ref="B74:C74"/>
    <mergeCell ref="B53:B54"/>
    <mergeCell ref="B75:F75"/>
    <mergeCell ref="B67:C67"/>
    <mergeCell ref="C61:C63"/>
    <mergeCell ref="M36:M37"/>
    <mergeCell ref="C26:C27"/>
    <mergeCell ref="B47:C47"/>
    <mergeCell ref="B32:B33"/>
    <mergeCell ref="C28:C29"/>
    <mergeCell ref="D26:D29"/>
    <mergeCell ref="B37:B38"/>
    <mergeCell ref="B60:B61"/>
    <mergeCell ref="B44:B45"/>
    <mergeCell ref="C38:C40"/>
    <mergeCell ref="C64:C66"/>
    <mergeCell ref="B52:C52"/>
    <mergeCell ref="I11:I12"/>
    <mergeCell ref="A6:J6"/>
    <mergeCell ref="A7:J7"/>
    <mergeCell ref="J11:J12"/>
    <mergeCell ref="H10:J10"/>
    <mergeCell ref="A10:A12"/>
    <mergeCell ref="H11:H12"/>
    <mergeCell ref="B10:B12"/>
    <mergeCell ref="G10:G12"/>
    <mergeCell ref="C10:C12"/>
    <mergeCell ref="C4:I4"/>
    <mergeCell ref="F10:F12"/>
    <mergeCell ref="E10:E12"/>
    <mergeCell ref="D10:D12"/>
    <mergeCell ref="A14:A17"/>
    <mergeCell ref="C15:C16"/>
    <mergeCell ref="B14:B17"/>
    <mergeCell ref="D14:D17"/>
    <mergeCell ref="E14:E17"/>
    <mergeCell ref="C17:C18"/>
  </mergeCells>
  <pageMargins left="0.70866141732283472" right="0.70866141732283472" top="0.98425196850393704" bottom="0.39370078740157483" header="0.31496062992125984" footer="0.31496062992125984"/>
  <pageSetup paperSize="9" scale="81" orientation="landscape" r:id="rId1"/>
  <headerFooter differentFirst="1">
    <oddHeader xml:space="preserve">&amp;C&amp;"Times New Roman,обычный"&amp;14&amp;P&amp;R&amp;"Times New Roman,курсив"&amp;14Продовження додатка 3   
</oddHeader>
  </headerFooter>
  <rowBreaks count="1" manualBreakCount="1">
    <brk id="18"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topLeftCell="A7" zoomScaleNormal="100" workbookViewId="0">
      <selection activeCell="J12" sqref="J12"/>
    </sheetView>
  </sheetViews>
  <sheetFormatPr defaultRowHeight="15" x14ac:dyDescent="0.25"/>
  <cols>
    <col min="1" max="1" width="5" customWidth="1"/>
    <col min="2" max="2" width="38.42578125" customWidth="1"/>
    <col min="3" max="3" width="13" customWidth="1"/>
    <col min="4" max="4" width="16.140625" customWidth="1"/>
    <col min="5" max="5" width="15.85546875" customWidth="1"/>
    <col min="11" max="11" width="13.140625" customWidth="1"/>
    <col min="14" max="14" width="11.5703125" customWidth="1"/>
    <col min="15" max="15" width="13.140625" customWidth="1"/>
    <col min="16" max="16" width="14" customWidth="1"/>
  </cols>
  <sheetData>
    <row r="1" spans="1:5" x14ac:dyDescent="0.25">
      <c r="B1" s="15"/>
    </row>
    <row r="2" spans="1:5" x14ac:dyDescent="0.25">
      <c r="B2" s="15"/>
    </row>
    <row r="3" spans="1:5" ht="19.5" x14ac:dyDescent="0.25">
      <c r="A3" s="18" t="s">
        <v>30</v>
      </c>
      <c r="B3" s="18" t="s">
        <v>29</v>
      </c>
      <c r="C3" s="18">
        <v>2019</v>
      </c>
      <c r="D3" s="18">
        <v>2020</v>
      </c>
      <c r="E3" s="18">
        <v>2021</v>
      </c>
    </row>
    <row r="4" spans="1:5" ht="45" x14ac:dyDescent="0.25">
      <c r="A4" s="17">
        <v>1</v>
      </c>
      <c r="B4" s="17" t="s">
        <v>0</v>
      </c>
      <c r="C4" s="19" t="s">
        <v>33</v>
      </c>
      <c r="D4" s="19" t="s">
        <v>31</v>
      </c>
      <c r="E4" s="19" t="s">
        <v>33</v>
      </c>
    </row>
    <row r="5" spans="1:5" ht="105.75" customHeight="1" x14ac:dyDescent="0.25">
      <c r="A5" s="17">
        <v>2</v>
      </c>
      <c r="B5" s="17" t="s">
        <v>48</v>
      </c>
      <c r="C5" s="19" t="s">
        <v>32</v>
      </c>
      <c r="D5" s="19" t="s">
        <v>34</v>
      </c>
      <c r="E5" s="19" t="s">
        <v>35</v>
      </c>
    </row>
    <row r="6" spans="1:5" ht="108.75" customHeight="1" x14ac:dyDescent="0.25">
      <c r="A6" s="17">
        <v>3</v>
      </c>
      <c r="B6" s="17" t="s">
        <v>49</v>
      </c>
      <c r="C6" s="19" t="s">
        <v>36</v>
      </c>
      <c r="D6" s="19" t="s">
        <v>33</v>
      </c>
      <c r="E6" s="19" t="s">
        <v>33</v>
      </c>
    </row>
    <row r="7" spans="1:5" ht="90" x14ac:dyDescent="0.25">
      <c r="A7" s="17">
        <v>4</v>
      </c>
      <c r="B7" s="17" t="s">
        <v>1</v>
      </c>
      <c r="C7" s="19" t="s">
        <v>33</v>
      </c>
      <c r="D7" s="19" t="s">
        <v>37</v>
      </c>
      <c r="E7" s="19" t="s">
        <v>33</v>
      </c>
    </row>
    <row r="8" spans="1:5" ht="90" x14ac:dyDescent="0.25">
      <c r="A8" s="17">
        <v>5</v>
      </c>
      <c r="B8" s="17" t="s">
        <v>2</v>
      </c>
      <c r="C8" s="19" t="s">
        <v>33</v>
      </c>
      <c r="D8" s="19" t="s">
        <v>33</v>
      </c>
      <c r="E8" s="19" t="s">
        <v>38</v>
      </c>
    </row>
    <row r="9" spans="1:5" ht="75" x14ac:dyDescent="0.25">
      <c r="A9" s="17">
        <v>6</v>
      </c>
      <c r="B9" s="17" t="s">
        <v>23</v>
      </c>
      <c r="C9" s="19" t="s">
        <v>33</v>
      </c>
      <c r="D9" s="19" t="s">
        <v>39</v>
      </c>
      <c r="E9" s="19" t="s">
        <v>33</v>
      </c>
    </row>
    <row r="10" spans="1:5" ht="105" x14ac:dyDescent="0.25">
      <c r="A10" s="17">
        <v>7</v>
      </c>
      <c r="B10" s="17" t="s">
        <v>50</v>
      </c>
      <c r="C10" s="19" t="s">
        <v>33</v>
      </c>
      <c r="D10" s="19" t="s">
        <v>33</v>
      </c>
      <c r="E10" s="19" t="s">
        <v>40</v>
      </c>
    </row>
    <row r="11" spans="1:5" ht="30" x14ac:dyDescent="0.25">
      <c r="A11" s="17">
        <v>8</v>
      </c>
      <c r="B11" s="17" t="s">
        <v>41</v>
      </c>
      <c r="C11" s="19" t="s">
        <v>33</v>
      </c>
      <c r="D11" s="19" t="s">
        <v>42</v>
      </c>
      <c r="E11" s="19" t="s">
        <v>33</v>
      </c>
    </row>
    <row r="12" spans="1:5" ht="60" x14ac:dyDescent="0.25">
      <c r="A12" s="17">
        <v>9</v>
      </c>
      <c r="B12" s="17" t="s">
        <v>51</v>
      </c>
      <c r="C12" s="19" t="s">
        <v>43</v>
      </c>
      <c r="D12" s="19" t="s">
        <v>44</v>
      </c>
      <c r="E12" s="19" t="s">
        <v>33</v>
      </c>
    </row>
    <row r="13" spans="1:5" ht="30" x14ac:dyDescent="0.25">
      <c r="A13" s="17">
        <v>10</v>
      </c>
      <c r="B13" s="17" t="s">
        <v>21</v>
      </c>
      <c r="C13" s="19" t="s">
        <v>33</v>
      </c>
      <c r="D13" s="19" t="s">
        <v>45</v>
      </c>
      <c r="E13" s="19" t="s">
        <v>33</v>
      </c>
    </row>
    <row r="14" spans="1:5" ht="27" customHeight="1" x14ac:dyDescent="0.35">
      <c r="A14" s="215"/>
      <c r="B14" s="216"/>
      <c r="C14" s="20" t="s">
        <v>33</v>
      </c>
      <c r="D14" s="20" t="s">
        <v>46</v>
      </c>
      <c r="E14" s="20" t="s">
        <v>47</v>
      </c>
    </row>
    <row r="15" spans="1:5" x14ac:dyDescent="0.25">
      <c r="B15" s="16"/>
    </row>
    <row r="16" spans="1:5" x14ac:dyDescent="0.25">
      <c r="B16" s="16"/>
    </row>
    <row r="17" spans="2:2" x14ac:dyDescent="0.25">
      <c r="B17" s="16"/>
    </row>
    <row r="18" spans="2:2" x14ac:dyDescent="0.25">
      <c r="B18" s="16"/>
    </row>
    <row r="19" spans="2:2" x14ac:dyDescent="0.25">
      <c r="B19" s="16"/>
    </row>
    <row r="20" spans="2:2" x14ac:dyDescent="0.25">
      <c r="B20" s="15"/>
    </row>
    <row r="21" spans="2:2" x14ac:dyDescent="0.25">
      <c r="B21" s="15"/>
    </row>
    <row r="22" spans="2:2" x14ac:dyDescent="0.25">
      <c r="B22" s="15"/>
    </row>
    <row r="23" spans="2:2" x14ac:dyDescent="0.25">
      <c r="B23" s="15"/>
    </row>
    <row r="24" spans="2:2" x14ac:dyDescent="0.25">
      <c r="B24" s="15"/>
    </row>
    <row r="25" spans="2:2" x14ac:dyDescent="0.25">
      <c r="B25" s="15"/>
    </row>
    <row r="26" spans="2:2" x14ac:dyDescent="0.25">
      <c r="B26" s="15"/>
    </row>
    <row r="27" spans="2:2" x14ac:dyDescent="0.25">
      <c r="B27" s="15"/>
    </row>
    <row r="28" spans="2:2" x14ac:dyDescent="0.25">
      <c r="B28" s="15"/>
    </row>
    <row r="29" spans="2:2" x14ac:dyDescent="0.25">
      <c r="B29" s="15"/>
    </row>
    <row r="30" spans="2:2" x14ac:dyDescent="0.25">
      <c r="B30" s="15"/>
    </row>
    <row r="31" spans="2:2" x14ac:dyDescent="0.25">
      <c r="B31" s="15"/>
    </row>
    <row r="32" spans="2:2" x14ac:dyDescent="0.25">
      <c r="B32" s="15"/>
    </row>
    <row r="33" spans="2:2" x14ac:dyDescent="0.25">
      <c r="B33" s="15"/>
    </row>
    <row r="34" spans="2:2" x14ac:dyDescent="0.25">
      <c r="B34" s="15"/>
    </row>
    <row r="35" spans="2:2" x14ac:dyDescent="0.25">
      <c r="B35" s="15"/>
    </row>
  </sheetData>
  <mergeCells count="1">
    <mergeCell ref="A14:B14"/>
  </mergeCells>
  <pageMargins left="0.7" right="0.7" top="0.75" bottom="0.75" header="0.3" footer="0.3"/>
  <pageSetup paperSize="9" scale="91"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Лист1</vt:lpstr>
      <vt:lpstr>Лист2</vt:lpstr>
      <vt:lpstr>Лист3</vt:lpstr>
      <vt:lpstr>Лист1!Заголовки_для_печати</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2022-01-28T12:01:47Z</dcterms:modified>
</cp:coreProperties>
</file>