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770" windowHeight="11580"/>
  </bookViews>
  <sheets>
    <sheet name="Лист1" sheetId="1" r:id="rId1"/>
    <sheet name="Лист2" sheetId="2" r:id="rId2"/>
    <sheet name="Лист3" sheetId="3" r:id="rId3"/>
  </sheets>
  <definedNames>
    <definedName name="_xlnm.Print_Titles" localSheetId="0">Лист1!$13:$13</definedName>
    <definedName name="_xlnm.Print_Area" localSheetId="0">Лист1!$A$1:$J$105</definedName>
  </definedNames>
  <calcPr calcId="162913" iterate="1"/>
</workbook>
</file>

<file path=xl/calcChain.xml><?xml version="1.0" encoding="utf-8"?>
<calcChain xmlns="http://schemas.openxmlformats.org/spreadsheetml/2006/main">
  <c r="J68" i="1" l="1"/>
  <c r="J97" i="1" l="1"/>
  <c r="J90" i="1"/>
  <c r="J87" i="1" s="1"/>
  <c r="J100" i="1" l="1"/>
  <c r="I100" i="1"/>
  <c r="G51" i="1" l="1"/>
  <c r="I97" i="1" l="1"/>
  <c r="H97" i="1"/>
  <c r="G43" i="1"/>
  <c r="G44" i="1"/>
  <c r="G45" i="1"/>
  <c r="G46" i="1"/>
  <c r="G49" i="1"/>
  <c r="G50" i="1"/>
  <c r="G48" i="1" l="1"/>
  <c r="I77" i="1" l="1"/>
  <c r="J77" i="1"/>
  <c r="H77" i="1"/>
  <c r="I42" i="1"/>
  <c r="H35" i="1"/>
  <c r="I35" i="1"/>
  <c r="G77" i="1" l="1"/>
  <c r="G40" i="1"/>
  <c r="G80" i="1"/>
  <c r="J35" i="1" l="1"/>
  <c r="I90" i="1" l="1"/>
  <c r="H90" i="1"/>
  <c r="G88" i="1"/>
  <c r="G89" i="1"/>
  <c r="I87" i="1"/>
  <c r="J85" i="1"/>
  <c r="H87" i="1"/>
  <c r="G90" i="1" l="1"/>
  <c r="J101" i="1" l="1"/>
  <c r="J93" i="1" l="1"/>
  <c r="H14" i="1" l="1"/>
  <c r="I14" i="1"/>
  <c r="J14" i="1"/>
  <c r="G15" i="1"/>
  <c r="G16" i="1"/>
  <c r="G17" i="1"/>
  <c r="G18" i="1"/>
  <c r="G19" i="1"/>
  <c r="G20" i="1"/>
  <c r="G21" i="1"/>
  <c r="G22" i="1"/>
  <c r="G23" i="1"/>
  <c r="G24" i="1"/>
  <c r="G25" i="1"/>
  <c r="G26" i="1"/>
  <c r="G27" i="1"/>
  <c r="G28" i="1"/>
  <c r="G29" i="1"/>
  <c r="G30" i="1"/>
  <c r="H31" i="1"/>
  <c r="I31" i="1"/>
  <c r="J31" i="1"/>
  <c r="G32" i="1"/>
  <c r="G33" i="1"/>
  <c r="G34" i="1"/>
  <c r="G36" i="1"/>
  <c r="G37" i="1"/>
  <c r="G38" i="1"/>
  <c r="G39" i="1"/>
  <c r="I53" i="1"/>
  <c r="H47" i="1"/>
  <c r="J47" i="1"/>
  <c r="J42" i="1" s="1"/>
  <c r="G52" i="1"/>
  <c r="H54" i="1"/>
  <c r="J54" i="1"/>
  <c r="G55" i="1"/>
  <c r="G56" i="1"/>
  <c r="G57" i="1"/>
  <c r="G58" i="1"/>
  <c r="G59" i="1"/>
  <c r="G60" i="1"/>
  <c r="G61" i="1"/>
  <c r="G62" i="1"/>
  <c r="G63" i="1"/>
  <c r="I64" i="1"/>
  <c r="I54" i="1" s="1"/>
  <c r="G65" i="1"/>
  <c r="H66" i="1"/>
  <c r="I66" i="1"/>
  <c r="J66" i="1"/>
  <c r="G67" i="1"/>
  <c r="G68" i="1"/>
  <c r="H70" i="1"/>
  <c r="H76" i="1" s="1"/>
  <c r="I70" i="1"/>
  <c r="I76" i="1" s="1"/>
  <c r="J70" i="1"/>
  <c r="J76" i="1" s="1"/>
  <c r="G71" i="1"/>
  <c r="G72" i="1"/>
  <c r="G74" i="1"/>
  <c r="G75" i="1"/>
  <c r="I84" i="1"/>
  <c r="J84" i="1"/>
  <c r="G78" i="1"/>
  <c r="G79" i="1"/>
  <c r="G81" i="1"/>
  <c r="G82" i="1"/>
  <c r="H83" i="1"/>
  <c r="G83" i="1" s="1"/>
  <c r="H85" i="1"/>
  <c r="H93" i="1" s="1"/>
  <c r="I85" i="1"/>
  <c r="I93" i="1" s="1"/>
  <c r="G86" i="1"/>
  <c r="G87" i="1"/>
  <c r="H94" i="1"/>
  <c r="G94" i="1" s="1"/>
  <c r="G95" i="1" s="1"/>
  <c r="I95" i="1"/>
  <c r="J95" i="1"/>
  <c r="H100" i="1"/>
  <c r="G101" i="1"/>
  <c r="J69" i="1" l="1"/>
  <c r="H95" i="1"/>
  <c r="H42" i="1"/>
  <c r="H53" i="1" s="1"/>
  <c r="G47" i="1"/>
  <c r="G35" i="1"/>
  <c r="I41" i="1"/>
  <c r="J41" i="1"/>
  <c r="H41" i="1"/>
  <c r="G84" i="1"/>
  <c r="H84" i="1"/>
  <c r="G64" i="1"/>
  <c r="G54" i="1" s="1"/>
  <c r="G97" i="1"/>
  <c r="I69" i="1"/>
  <c r="H69" i="1"/>
  <c r="G70" i="1"/>
  <c r="G76" i="1" s="1"/>
  <c r="G66" i="1"/>
  <c r="G85" i="1"/>
  <c r="G93" i="1" s="1"/>
  <c r="J53" i="1"/>
  <c r="G100" i="1"/>
  <c r="G31" i="1"/>
  <c r="G14" i="1"/>
  <c r="J98" i="1" l="1"/>
  <c r="J96" i="1" s="1"/>
  <c r="G69" i="1"/>
  <c r="G42" i="1"/>
  <c r="G53" i="1" s="1"/>
  <c r="G41" i="1"/>
  <c r="H96" i="1"/>
  <c r="H98" i="1"/>
  <c r="G96" i="1" l="1"/>
  <c r="G98" i="1"/>
</calcChain>
</file>

<file path=xl/sharedStrings.xml><?xml version="1.0" encoding="utf-8"?>
<sst xmlns="http://schemas.openxmlformats.org/spreadsheetml/2006/main" count="214" uniqueCount="139">
  <si>
    <t>Кладовище  в районі Північного  ГЗК</t>
  </si>
  <si>
    <t>Нове будівництво мосту в парку ім.Ю.Гагаріна в м.Кривому Розі Дніпропетровської області</t>
  </si>
  <si>
    <t>Реконструкція привокзальної площі станції залізничного вокзалу Кривий Ріг - Головний</t>
  </si>
  <si>
    <t>Реконструкція підземного пішохідного переходу на вул. Лермонтова в м. Кривому Розі Дніпропетровської області</t>
  </si>
  <si>
    <t>Знесення будівель і споруд (розбирання залишків зруйнованих будівель)</t>
  </si>
  <si>
    <t>Реконструкція приміщень під амбулаторію №2 "Центру первинної медико-санітарної допомоги №4" Криворізької міської ради з цілодобовим відділенням невідкладної допомоги за адресою: мкр-н Сонячний, 25а</t>
  </si>
  <si>
    <t xml:space="preserve">Реконструкція приміщень під амбулаторію "Центру первинної медико-санітарної допомоги №6" по вул. Миколаївське шосе, 21, приміщення 17 в м. Кривий Ріг Дніпропетровської області, 50067                                                                                                                                                             </t>
  </si>
  <si>
    <t xml:space="preserve">ПЕРЕЛІК </t>
  </si>
  <si>
    <t>Інша економічна діяльність</t>
  </si>
  <si>
    <t>Усього</t>
  </si>
  <si>
    <t>1</t>
  </si>
  <si>
    <t>Об'єкти комунального будівництва</t>
  </si>
  <si>
    <t>Назва напряму діяльності (пріоритетні завдання)</t>
  </si>
  <si>
    <t>Виконавці</t>
  </si>
  <si>
    <t>2019-2021</t>
  </si>
  <si>
    <t>Управління капітального будівництва виконкому Криворізької міської ради</t>
  </si>
  <si>
    <t>Нове будівництво, реконструкція та капітальний ремонт адміністративних будівель</t>
  </si>
  <si>
    <t>у тому числі:</t>
  </si>
  <si>
    <t>Перелік заходів Програми</t>
  </si>
  <si>
    <t>1.1. Нове будівництво, реконструкція та капітальний ремонт об’єктів житлово-комунального призначення</t>
  </si>
  <si>
    <t>1.3. Нове будівництво, реконструкція та капітальний ремонт об’єктів благоустрою</t>
  </si>
  <si>
    <t>1.2. Нове будівництво, реконструкція та капітальний ремонт об’єктів інженерно-транспортної інфраструктури</t>
  </si>
  <si>
    <t>Об'єкти будівництва освітніх установ і закладів</t>
  </si>
  <si>
    <t>Об'єкти будівництва медичних установ і закладів</t>
  </si>
  <si>
    <t>Об'єкти будівництва установ і закладів культури</t>
  </si>
  <si>
    <t>Інші заходи, пов'язані із супроводом реалізації інвестиційних проектів</t>
  </si>
  <si>
    <t>Реконструкція частини приміщень першого поверху Центру первинної медико-санітарної допомоги №4  під фільтр-бокс амбулаторії загальної практики – сімейної медицини №2  за  адресою: мкрн Сонячний, 25а, м. Кривий Ріг Дніпропетровської області</t>
  </si>
  <si>
    <t xml:space="preserve">Реконструкція приміщень під амбулаторію  "Центру первинної медико-санітарної допомоги №2" по  вул. Ватутіна, 43/5, приміщення 129 в м.Кривий Ріг Дніпропетровської області                                                               </t>
  </si>
  <si>
    <t>3.2. Капітальний ремонт лікувальних закладів</t>
  </si>
  <si>
    <t>3.1. Нове будівництво та реконструкція лікувальних закладів</t>
  </si>
  <si>
    <t>Разом за Програмою, з них</t>
  </si>
  <si>
    <t>Джерела фінансування</t>
  </si>
  <si>
    <t>2.1. Нове будівництво та реконструкція дошкільних, позашкільних і загальноосвітніх навчальних закладів</t>
  </si>
  <si>
    <t>державний бюджет</t>
  </si>
  <si>
    <t>5.2. Капітальний ремонт спортивних споруд та будівель</t>
  </si>
  <si>
    <t xml:space="preserve">у тому числі: </t>
  </si>
  <si>
    <t>Будівництво мереж зовнішнього освітлення</t>
  </si>
  <si>
    <t>Назва об'єкта</t>
  </si>
  <si>
    <t>№</t>
  </si>
  <si>
    <t>+2394,749</t>
  </si>
  <si>
    <t>+500,000</t>
  </si>
  <si>
    <t>0,000</t>
  </si>
  <si>
    <t>+2000,000</t>
  </si>
  <si>
    <t>+7500,000</t>
  </si>
  <si>
    <t>-300,000</t>
  </si>
  <si>
    <t>+14766,921</t>
  </si>
  <si>
    <t>-2694,101</t>
  </si>
  <si>
    <t>+1392,451</t>
  </si>
  <si>
    <t>+2748,317</t>
  </si>
  <si>
    <t>Капітальний ремонт лікувальних закладів (інфекційна лікарня)</t>
  </si>
  <si>
    <t>+48239,650</t>
  </si>
  <si>
    <t>-200,000</t>
  </si>
  <si>
    <t>-49000,000</t>
  </si>
  <si>
    <t>+800,000</t>
  </si>
  <si>
    <t>+20593,771</t>
  </si>
  <si>
    <t>+7554,216</t>
  </si>
  <si>
    <t xml:space="preserve">Нове будівництво системи водовідведення від Криворізької загальноосвітньої школи
 І-ІІ ступенів №101 літ. «А”-1, А’-1» Криворізької міської ради Дніпропетровської області, за адресою: вул. Абрикосова, 1а, 
м. Кривий Ріг, Дніпропетровська обл.
</t>
  </si>
  <si>
    <t xml:space="preserve">Капітальний ремонт системи водовідведення від Криворізької загальноосвітньої школи 
І-ІІ ступенів №101 літ. «А”-1, А’-1» Криворізької міської ради Дніпропетровської області, за адресою: вул. Абрикосова, 1а, 
м. Кривий Ріг, Дніпропетровська обл.
</t>
  </si>
  <si>
    <t xml:space="preserve">Реконструкція приміщень під амбулаторію №3 комунального некомерційного підприємства "Центр первинної медико-санітарної допомоги №7" Криворізької міської ради за адресою: вул.Дружби, 2 в     м. Кривому Розі Дніпропетровської області </t>
  </si>
  <si>
    <t>Реконструкція адміністративної будівлі другого корпусу за адресою: 
пл.Молодіжна, 1, м. Кривий Ріг, Дніпропетровська область</t>
  </si>
  <si>
    <t>Загальний обсяг фінансування, тис. грн</t>
  </si>
  <si>
    <t>заходів і завдань Програми на 2019 – 2021 роки</t>
  </si>
  <si>
    <t>№ п/п</t>
  </si>
  <si>
    <t>Нове будівництво комплексу з перероблення, знешкодження та складування твердих побутових відходів у Металургійному р-ні м.Кривого Рогу Дніпропетровської області</t>
  </si>
  <si>
    <t>4.2. Капітальний ремонт закладів культури</t>
  </si>
  <si>
    <t>Реконструкція мереж теплопостачання, розташованих у Металургійному районі міста Кривого Рогу Дніпропетровської області</t>
  </si>
  <si>
    <t>Реконструкція мереж теплопостачання, розташованих у Саксаганському районі міста Кривого Рогу Дніпропетровської області</t>
  </si>
  <si>
    <t>Реконструкція мереж теплопостачання, розташованих у Довгинцівському районі міста Кривого Рогу Дніпропетровської області</t>
  </si>
  <si>
    <t>Нове будівництво мереж теплопостачання, розташованих у Саксаганському районі міста Кривого Рогу Дніпропетровської області</t>
  </si>
  <si>
    <t xml:space="preserve">Нове будівництво модульної котельні на території комплексу будівель та споруд за адресою: вул. Юрія Камінського, 5, 
м. Кривий Ріг, Дніпропетровська обл. </t>
  </si>
  <si>
    <t>до рішення міської ради</t>
  </si>
  <si>
    <t>Загальний обсяг фінансування заходу з них:</t>
  </si>
  <si>
    <t>Загальний обсяг фінансування заходу, з них:</t>
  </si>
  <si>
    <t>Інші заходи, пов'язані із супроводом реалізації інвестиційних проєктів</t>
  </si>
  <si>
    <t>Нове будівництво універсального спортивного комплексу, розташованого в парку культури і відпочинку імені Богдана Хмельницького в Металургійному районі міста Кривого Рогу Дніпропетровської області, 50006</t>
  </si>
  <si>
    <t>2.2. Капітальний ремонт дошкільних, позашкільних і загальноосвітніх навчальних закладів, інші витрати</t>
  </si>
  <si>
    <t>Реконструкція будівлі на вул. Красноярській, 9 під розміщення дошкільного навчального закладу в м.Кривий Ріг Дніпропетровської області</t>
  </si>
  <si>
    <t>Загальний обсяг фінансування заходу з них за виконавцем:</t>
  </si>
  <si>
    <t>управління капітального будівництва виконкому Криворізької міської ради,</t>
  </si>
  <si>
    <t>департамент овіти і науки виконкому Криворізької міської ради</t>
  </si>
  <si>
    <t xml:space="preserve">Нове будівництво системи водовідведення від Криворізької загальноосвітньої школи І-ІІ ступенів №101 літ. «А”-1, А’-1» Криворізької міської ради Дніпропетровської області, за адресою: вул. Абрикосова, 1а, м. Кривий Ріг, Дніпропетровська обл.
</t>
  </si>
  <si>
    <t>Об'єкти будівництва адміністративних будівель</t>
  </si>
  <si>
    <t>Загальний обсяг фінансування, з них:</t>
  </si>
  <si>
    <t>за рахунок державного бюджету</t>
  </si>
  <si>
    <t>фактичні видатки за 2019 рік</t>
  </si>
  <si>
    <t xml:space="preserve">        </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</si>
  <si>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з Міністерством фінансів України</t>
  </si>
  <si>
    <t>Нове будівництво котельні №3, розташованої на проспекті Металургів, 2 в Металургійному районі міста Кривого Рогу Дніпропетровської області</t>
  </si>
  <si>
    <t>Нове будівництво інженерних мереж та споруд, благоустрій для садибного будівництва на території міста на вул. Симонова в 
м. Кривому Розі Дніпропетровської області</t>
  </si>
  <si>
    <t>Нове будівництво дороги від  вул. Гетьманської до вул. Електроніки в Саксаганському та Центрально-Міському районах м. Кривого Рогу Дніпропетровської області, 50000</t>
  </si>
  <si>
    <t xml:space="preserve">Нове будівництво централізованої системи  водовідведення від  Криворізької  загальноосвітньої  школи І-ІІІ ступенів №13 Криворізької  міської ради Дніпропетровської  області, розташованої за адресою: вул.Шкіль-на,27ж      </t>
  </si>
  <si>
    <t>Нове будівництво будівлі дошкільного під-розділу в комплексі будівель та споруд Криворізького навчально-виховного комплексу «Загальноосвітня школа І-ІІ ступенів – дошкільний навчальний заклад» №38 Криворізь-
кої міської ради Дніпропетровської області, за адресою: вул. Кибальчича, 19, Тернівський район, м. Кривий Ріг, Дніпропетровська обл., Україна</t>
  </si>
  <si>
    <t>Реконструкція приміщень під амбулаторію №2 «Центру первинної медико-санітарної допомоги №4» Криворізької міської ради з цілодобовим відділенням невідкладної допомоги за адресою: мкр-н Сонячний, 25а</t>
  </si>
  <si>
    <t>Реконструкція приміщень під амбулаторію «Центру первинної медико-санітарної допо-моги №2» по вул.Ватутіна, 61 в м.Кривий Ріг Дніпропетровської області</t>
  </si>
  <si>
    <t>Реконструкція нежитлового приміщення №69, вбудованого в перший поверх житлового бу-динку №24 на вул.Івана Сірка в м.Кривому Розі Дніпропетровської області під амбулаторію</t>
  </si>
  <si>
    <t xml:space="preserve">Реконструкція приміщень під амбулаторію  «Центру первинної медико-санітарної допомо-ги №5» по вул.Рокоссовського, 9, приміщення 26  в м.Кривий Ріг Дніпропетровської області                                                             </t>
  </si>
  <si>
    <t xml:space="preserve">Реконструкція приміщень під амбулаторію №3 комунального некомерційного підприємства «Центр первинної медико-санітарної допомоги №7» Криворізької міської ради за адресою: 
вул. Дружби, 2  в м. Кривому Розі Дніпро-петровської області </t>
  </si>
  <si>
    <t>Реконструкція нежитлових приміщень, вбудованих в нежитлову будівлю літ. «А-», під амбулаторію №6 комунального некомерційного підприємства «Центр первинної медикосані-тарної допомоги №3» Криворізької міської ради за адресою: вул. Січеславська, 41Б, 
м. Кривий Ріг, Дніпропетровська обл.</t>
  </si>
  <si>
    <t>Реконструкція будівлі, розташованої за адресою: вул.Житомирська, 2а в м.Кривому Розі Дніпропетровської області, під розміщення комунального підприємства «Криворізький міський театр ляльок»</t>
  </si>
  <si>
    <t>Мала сцена КП «Криворізький академічний міський театр драми та музичної комедії імені Тараса Шевченка», м. Кривий Ріг - реконстру-кція</t>
  </si>
  <si>
    <t>Субвенція з місцевого бюджету  обласному  бюджету на виконання інвестиційних проектів за об'єктом «Реконструкція будівлі комуналь-ного підприємства «Криворізький міський театр драми та музичної комедії імені Тараса Шевченка», м.Кривий Ріг</t>
  </si>
  <si>
    <t>Об'єкти будівництва споруд, установ і закладів фізичної культури та спорту</t>
  </si>
  <si>
    <t>5.1. Нове будівництво та реконструкція спортивних споруд і будівель</t>
  </si>
  <si>
    <t>Реконструкція запасного футбольного поля з улаштуванням трибун та благоустроєм території стадіону «Металург» ДЮСШ №1 по проспекту Металургів, 5 в м. Кривий Ріг</t>
  </si>
  <si>
    <t>Реконструкція стадіону на території комунального позашкільного навчального закладу «Дитячо-юнацька спортивна школа №10» за адресою: вул. Бикова, 4, м. Кривий Ріг, Дніпропетровська область</t>
  </si>
  <si>
    <t>Реконструкція адміністративної будівлі другого корпусу за адресою: пл.Молодіжна, 1, м. Кривий Ріг, Дніпропетровська область</t>
  </si>
  <si>
    <t>Реконструкція комплексу будівель, розташованих за адресою: Дніпропетровська обл., м. Кривий Ріг, пр-т Металургів, буд. 2, під центр розвитку креативної економіки з освітніми, науково-дослідними, адміністратив-ними приміщеннями та закладом громадського харчування</t>
  </si>
  <si>
    <t>Реконструкція котельні «Механобрчормет», розташованої на вулиці Телевізійній, 3Н у Довгинцівському районі міста Кривого Рогу Дніпропетровської області</t>
  </si>
  <si>
    <t>фактичні видатки за 2020 рік</t>
  </si>
  <si>
    <t>Нове будівництво адміністративної будівлі з освітніми та науково-дослідними приміщення-ми в складі Центру креативної економіки м.Кривого Рогу за адресою: пр-т Металургів, буд. 2, м. Кривий Ріг, Дніпропетровська обл.</t>
  </si>
  <si>
    <t>грант від ЄІБ для реалізації інвестиційних проектів</t>
  </si>
  <si>
    <t>Грант від ЄІБ для реалізації інвестиційних проектів</t>
  </si>
  <si>
    <t>бюджет Криворізької міської територіальної громади,</t>
  </si>
  <si>
    <t>Бюджет Криворізької міської територіальної громади</t>
  </si>
  <si>
    <t>за рахунок бюджету Криворізької міської територіальної громади</t>
  </si>
  <si>
    <t xml:space="preserve">Загальний обсяг фінансування, з них:
</t>
  </si>
  <si>
    <t>Загальний обсяг фінансування, з них:
бюджет Криворізької міської територіальної громади</t>
  </si>
  <si>
    <r>
      <t xml:space="preserve">4.1 Нове будівництво, реконструкція та </t>
    </r>
    <r>
      <rPr>
        <b/>
        <sz val="9"/>
        <color theme="1"/>
        <rFont val="Times New Roman"/>
        <family val="1"/>
        <charset val="204"/>
      </rPr>
      <t>капітальний ремонт</t>
    </r>
    <r>
      <rPr>
        <b/>
        <sz val="9"/>
        <rFont val="Times New Roman"/>
        <family val="1"/>
        <charset val="204"/>
      </rPr>
      <t xml:space="preserve"> закладів культури</t>
    </r>
  </si>
  <si>
    <t>1.4 Капітальний ремонт об’єктів інженерно-транспортної інфраструктури</t>
  </si>
  <si>
    <t>7</t>
  </si>
  <si>
    <t>Реконструкція частини будівлі басейну літ «А-3» Палацу водних видів спорту, розташованого за адресою: вул.Соборності, 2, м.Кривий Ріг, Дніпропетровська обл., Україна</t>
  </si>
  <si>
    <t xml:space="preserve">            Керуюча справами виконкому                                                   Тетяна Мала
                                                       </t>
  </si>
  <si>
    <t>бюджет Криворізької міської територіальної громади</t>
  </si>
  <si>
    <t>Державний бюджет</t>
  </si>
  <si>
    <t xml:space="preserve">Виготовлення проектно-кошторисної документації з подальшим проходженням експертизи реконструкції універсального спортивного майданчика для Криворізької гімназії №104 Криворізької міської ради 
(адреса місцезнаходження: вулиця Авангардна, будинок 8, місто Кривий Ріг, Криворізький район, Дніпропетровська область, 50482; код юридичної особи в ЄДРПОУ: 33453533) </t>
  </si>
  <si>
    <t xml:space="preserve">Виготовлення проектно-кошторисної документації з подальшим проходженням експертизи реконструкції універсального спортивного майданчика та капітального ремонту пришкільної території для Криворізької загальноосвітньої школи І-ІІІ ступенів №75 Криворізької міської ради Дніпропетровської області (адреса місцезнаходження: вулиця Героїв АТО, будинок 52, місто Кривий Ріг, Криворізький район, Дніпропетровська область, 50065; код юридичної особи в ЄДРПОУ:33265592) </t>
  </si>
  <si>
    <t>за рахунок кредиту для фінансування субпроекту «Модернізація системи теплопостачання міста Кривого Рогу (І етап)» відповідно до Угоди про передачу коштів позики між  Міністерством фінансів України, Міністерством розвитку громад та територій України, Криворізькою міською радою</t>
  </si>
  <si>
    <t>Реконструкція систем теплозабезпечення з установленням індивідуальних теплових пунктів для будівель і споруд бюджетної та житлової сфери м.Кривого Рогу Дніпропетровської обл.</t>
  </si>
  <si>
    <t>Нове будівництво будівлі комунального закладу позашкільної освіти на базі незавершеної будівництвом нежитлової будівлі за адресою: вул.Саласюка, 66а, м.Кривий Ріг, Дніпропетровська область</t>
  </si>
  <si>
    <t>Програма капітального будівництва об’єктів 
інфраструктури м. Кривого Рогу на 2019 – 2024 роки</t>
  </si>
  <si>
    <t>фактичні видатки за 2021 рік</t>
  </si>
  <si>
    <t>Реконструкція котельні «Гігант», розташованої на території промислового майданчика шахти «Гігант» на вулиці Дарві-на, 2д у Саксаганському районі міста Кривого Рогу Дніпропетровської області</t>
  </si>
  <si>
    <t>Строк виконан-ня,  роки</t>
  </si>
  <si>
    <t xml:space="preserve">Реконструкція приміщень під амбулаторію «Центру первинної медико-санітарної допомоги №6» по вул. Миколаївське шосе, 21, приміщення 17 в м. Кривий Ріг Дніпропетровської області, 50067                                                                                                                                                             </t>
  </si>
  <si>
    <t>Нове будівництво комплексу будівель та споруд Комунального закладу культури «Міський історико-краєзнавчий музей» Криворізької міської ради на вул. Олександра Поля в 
м. Кривому Розі Дніпропетровської обл.</t>
  </si>
  <si>
    <t xml:space="preserve">Реконструкція приміщень під амбулаторію  «Центру первинної медико-санітарної допо-моги №2» по  вул. Ватутіна, 43/5, приміщення 129 в м.Кривий Ріг Дніпропетровської області                                                               </t>
  </si>
  <si>
    <t>Реконструкція будівлі педіатричного відділен-ня стаціонар у комплексі будівель та споруд, розташованому за адресою: вул. Вернадського, 141В, м. Кривий Ріг Дніпропетровської обл., під амбулаторію Комунального некомерційного підприємства «Центр первинної медико-санітарної допомоги №5» Криворізької міської ради</t>
  </si>
  <si>
    <t>26.01.2022 №1106</t>
  </si>
  <si>
    <t xml:space="preserve">Додаток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</si>
</sst>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7" x14ac:knownFonts="1">
    <font>
      <sz val="11"/>
      <color theme="1"/>
      <name val="Calibri"/>
      <family val="2"/>
      <scheme val="minor"/>
    </font>
    <font>
      <b/>
      <i/>
      <sz val="11"/>
      <color theme="1"/>
      <name val="Calibri"/>
      <family val="2"/>
      <scheme val="minor"/>
    </font>
    <font>
      <b/>
      <i/>
      <sz val="14"/>
      <color theme="1"/>
      <name val="Times New Roman"/>
      <family val="1"/>
      <charset val="204"/>
    </font>
    <font>
      <b/>
      <i/>
      <sz val="10"/>
      <color theme="1"/>
      <name val="Times New Roman"/>
      <family val="1"/>
      <charset val="204"/>
    </font>
    <font>
      <i/>
      <sz val="12"/>
      <color theme="1"/>
      <name val="Times New Roman"/>
      <family val="1"/>
      <charset val="204"/>
    </font>
    <font>
      <sz val="10"/>
      <color theme="1"/>
      <name val="Times New Roman"/>
      <family val="1"/>
      <charset val="204"/>
    </font>
    <font>
      <b/>
      <sz val="10"/>
      <color theme="1"/>
      <name val="Times New Roman"/>
      <family val="1"/>
      <charset val="204"/>
    </font>
    <font>
      <i/>
      <sz val="10"/>
      <color theme="1"/>
      <name val="Times New Roman"/>
      <family val="1"/>
      <charset val="204"/>
    </font>
    <font>
      <b/>
      <i/>
      <sz val="9"/>
      <color theme="1"/>
      <name val="Times New Roman"/>
      <family val="1"/>
      <charset val="204"/>
    </font>
    <font>
      <sz val="9"/>
      <color theme="1"/>
      <name val="Calibri"/>
      <family val="2"/>
      <scheme val="minor"/>
    </font>
    <font>
      <b/>
      <i/>
      <sz val="9"/>
      <color theme="1"/>
      <name val="Calibri"/>
      <family val="2"/>
      <scheme val="minor"/>
    </font>
    <font>
      <b/>
      <sz val="9"/>
      <color theme="1"/>
      <name val="Times New Roman"/>
      <family val="1"/>
      <charset val="204"/>
    </font>
    <font>
      <b/>
      <sz val="9"/>
      <name val="Times New Roman"/>
      <family val="1"/>
      <charset val="204"/>
    </font>
    <font>
      <sz val="9"/>
      <name val="Times New Roman"/>
      <family val="1"/>
      <charset val="204"/>
    </font>
    <font>
      <i/>
      <sz val="9"/>
      <name val="Times New Roman"/>
      <family val="1"/>
      <charset val="204"/>
    </font>
    <font>
      <b/>
      <i/>
      <sz val="9"/>
      <name val="Times New Roman"/>
      <family val="1"/>
      <charset val="204"/>
    </font>
    <font>
      <i/>
      <sz val="11"/>
      <color theme="1"/>
      <name val="Calibri"/>
      <family val="2"/>
      <scheme val="minor"/>
    </font>
    <font>
      <i/>
      <sz val="10"/>
      <name val="Times New Roman"/>
      <family val="1"/>
      <charset val="204"/>
    </font>
    <font>
      <i/>
      <sz val="9"/>
      <color theme="1"/>
      <name val="Times New Roman"/>
      <family val="1"/>
      <charset val="204"/>
    </font>
    <font>
      <sz val="11"/>
      <color theme="1"/>
      <name val="Times New Roman"/>
      <family val="1"/>
      <charset val="204"/>
    </font>
    <font>
      <b/>
      <i/>
      <sz val="16"/>
      <color theme="1"/>
      <name val="Times New Roman"/>
      <family val="1"/>
      <charset val="204"/>
    </font>
    <font>
      <b/>
      <i/>
      <sz val="15"/>
      <color theme="1"/>
      <name val="Times New Roman"/>
      <family val="1"/>
      <charset val="204"/>
    </font>
    <font>
      <b/>
      <i/>
      <sz val="15"/>
      <color theme="1"/>
      <name val="Calibri"/>
      <family val="2"/>
      <scheme val="minor"/>
    </font>
    <font>
      <i/>
      <sz val="12"/>
      <name val="Times New Roman"/>
      <family val="1"/>
      <charset val="204"/>
    </font>
    <font>
      <sz val="11"/>
      <name val="Calibri"/>
      <family val="2"/>
      <scheme val="minor"/>
    </font>
    <font>
      <b/>
      <i/>
      <sz val="16"/>
      <name val="Times New Roman"/>
      <family val="1"/>
      <charset val="204"/>
    </font>
    <font>
      <sz val="9"/>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cellStyleXfs>
  <cellXfs count="199">
    <xf numFmtId="0" fontId="0" fillId="0" borderId="0" xfId="0"/>
    <xf numFmtId="0" fontId="0" fillId="0" borderId="0" xfId="0" applyBorder="1"/>
    <xf numFmtId="0" fontId="2" fillId="0" borderId="0" xfId="0" applyFont="1" applyBorder="1"/>
    <xf numFmtId="164" fontId="0" fillId="0" borderId="0" xfId="0" applyNumberFormat="1"/>
    <xf numFmtId="0" fontId="0" fillId="0" borderId="0" xfId="0" applyFill="1"/>
    <xf numFmtId="164" fontId="5" fillId="2" borderId="6"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0" fontId="12" fillId="2" borderId="8" xfId="0" applyFont="1" applyFill="1" applyBorder="1" applyAlignment="1">
      <alignment horizontal="left" vertical="top" wrapText="1"/>
    </xf>
    <xf numFmtId="0" fontId="4" fillId="0" borderId="0" xfId="0" applyFont="1" applyFill="1" applyAlignment="1">
      <alignment horizontal="left" vertical="top"/>
    </xf>
    <xf numFmtId="0" fontId="11" fillId="2" borderId="3" xfId="0" applyFont="1" applyFill="1" applyBorder="1" applyAlignment="1">
      <alignment vertical="top" wrapText="1"/>
    </xf>
    <xf numFmtId="164" fontId="6" fillId="2" borderId="6" xfId="0" applyNumberFormat="1" applyFont="1" applyFill="1" applyBorder="1" applyAlignment="1">
      <alignment horizontal="center" vertical="top" wrapText="1"/>
    </xf>
    <xf numFmtId="164" fontId="17" fillId="2" borderId="6" xfId="0" applyNumberFormat="1" applyFont="1" applyFill="1" applyBorder="1" applyAlignment="1">
      <alignment horizontal="center" vertical="top" wrapText="1"/>
    </xf>
    <xf numFmtId="164" fontId="7" fillId="2" borderId="1" xfId="0" applyNumberFormat="1"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64" fontId="5" fillId="2" borderId="10" xfId="0" applyNumberFormat="1" applyFont="1" applyFill="1" applyBorder="1" applyAlignment="1">
      <alignment horizontal="center" vertical="top" wrapText="1"/>
    </xf>
    <xf numFmtId="0" fontId="13" fillId="2" borderId="4" xfId="0" applyFont="1" applyFill="1" applyBorder="1" applyAlignment="1">
      <alignment vertical="top" wrapText="1"/>
    </xf>
    <xf numFmtId="0" fontId="19" fillId="0" borderId="0" xfId="0" applyFont="1"/>
    <xf numFmtId="0" fontId="19" fillId="0" borderId="0" xfId="0" applyFont="1" applyAlignment="1">
      <alignment wrapText="1"/>
    </xf>
    <xf numFmtId="0" fontId="19" fillId="0" borderId="1" xfId="0" applyFont="1" applyBorder="1" applyAlignment="1">
      <alignment horizontal="left" vertical="top" wrapText="1"/>
    </xf>
    <xf numFmtId="0" fontId="2" fillId="0" borderId="1" xfId="0" applyFont="1" applyBorder="1" applyAlignment="1">
      <alignment horizontal="center" vertical="top" wrapText="1"/>
    </xf>
    <xf numFmtId="2" fontId="4" fillId="0" borderId="1" xfId="0" applyNumberFormat="1" applyFont="1" applyBorder="1" applyAlignment="1">
      <alignment horizontal="center" wrapText="1"/>
    </xf>
    <xf numFmtId="49" fontId="2" fillId="0" borderId="1" xfId="0" applyNumberFormat="1" applyFont="1" applyBorder="1" applyAlignment="1">
      <alignment horizontal="center" wrapText="1"/>
    </xf>
    <xf numFmtId="0" fontId="2" fillId="0" borderId="0" xfId="0" applyFont="1" applyFill="1" applyAlignment="1">
      <alignment horizontal="center" vertical="center" wrapText="1"/>
    </xf>
    <xf numFmtId="0" fontId="13" fillId="2" borderId="3" xfId="0" applyFont="1" applyFill="1" applyBorder="1" applyAlignment="1">
      <alignment vertical="top" wrapText="1"/>
    </xf>
    <xf numFmtId="0" fontId="11" fillId="2" borderId="4" xfId="0" applyFont="1" applyFill="1" applyBorder="1" applyAlignment="1">
      <alignment vertical="top" wrapText="1"/>
    </xf>
    <xf numFmtId="164" fontId="5" fillId="2" borderId="4" xfId="0" applyNumberFormat="1" applyFont="1" applyFill="1" applyBorder="1" applyAlignment="1">
      <alignment horizontal="center" vertical="top" wrapText="1"/>
    </xf>
    <xf numFmtId="164" fontId="5" fillId="2" borderId="2" xfId="0" applyNumberFormat="1" applyFont="1" applyFill="1" applyBorder="1" applyAlignment="1">
      <alignment horizontal="center" vertical="top" wrapText="1"/>
    </xf>
    <xf numFmtId="0" fontId="13" fillId="2" borderId="2" xfId="0" applyFont="1" applyFill="1" applyBorder="1" applyAlignment="1">
      <alignment vertical="top" wrapText="1"/>
    </xf>
    <xf numFmtId="164" fontId="6" fillId="2" borderId="13" xfId="0" applyNumberFormat="1" applyFont="1" applyFill="1" applyBorder="1" applyAlignment="1">
      <alignment horizontal="center" vertical="top" wrapText="1"/>
    </xf>
    <xf numFmtId="0" fontId="11" fillId="2" borderId="8" xfId="0" applyFont="1" applyFill="1" applyBorder="1" applyAlignment="1">
      <alignment horizontal="left" vertical="top" wrapText="1"/>
    </xf>
    <xf numFmtId="164" fontId="5" fillId="2" borderId="3" xfId="0" applyNumberFormat="1" applyFont="1" applyFill="1" applyBorder="1" applyAlignment="1">
      <alignment horizontal="center" vertical="top" wrapText="1"/>
    </xf>
    <xf numFmtId="164" fontId="3" fillId="2" borderId="1" xfId="0" applyNumberFormat="1" applyFont="1" applyFill="1" applyBorder="1" applyAlignment="1">
      <alignment horizontal="center"/>
    </xf>
    <xf numFmtId="164" fontId="7" fillId="2" borderId="10" xfId="0" applyNumberFormat="1" applyFont="1" applyFill="1" applyBorder="1" applyAlignment="1">
      <alignment horizontal="center" vertical="top" wrapText="1"/>
    </xf>
    <xf numFmtId="164" fontId="5" fillId="2" borderId="13" xfId="0" applyNumberFormat="1" applyFont="1" applyFill="1" applyBorder="1" applyAlignment="1">
      <alignment horizontal="center" vertical="top" wrapText="1"/>
    </xf>
    <xf numFmtId="164" fontId="6" fillId="2" borderId="9" xfId="0" applyNumberFormat="1" applyFont="1" applyFill="1" applyBorder="1" applyAlignment="1">
      <alignment horizontal="center" vertical="top" wrapText="1"/>
    </xf>
    <xf numFmtId="164" fontId="6" fillId="2" borderId="3" xfId="0" applyNumberFormat="1" applyFont="1" applyFill="1" applyBorder="1" applyAlignment="1">
      <alignment horizontal="center" vertical="top" wrapText="1"/>
    </xf>
    <xf numFmtId="0" fontId="13" fillId="2" borderId="1" xfId="0" applyFont="1" applyFill="1" applyBorder="1" applyAlignment="1">
      <alignment vertical="top" wrapText="1"/>
    </xf>
    <xf numFmtId="0" fontId="1" fillId="0" borderId="0" xfId="0" applyFont="1" applyFill="1" applyAlignment="1">
      <alignment wrapText="1"/>
    </xf>
    <xf numFmtId="0" fontId="0" fillId="0" borderId="3" xfId="0" applyBorder="1"/>
    <xf numFmtId="49" fontId="11" fillId="2" borderId="4" xfId="0" applyNumberFormat="1" applyFont="1" applyFill="1" applyBorder="1" applyAlignment="1">
      <alignment vertical="top" wrapText="1"/>
    </xf>
    <xf numFmtId="49" fontId="11" fillId="2" borderId="11" xfId="0" applyNumberFormat="1" applyFont="1" applyFill="1" applyBorder="1" applyAlignment="1">
      <alignment vertical="top" wrapText="1"/>
    </xf>
    <xf numFmtId="0" fontId="8" fillId="2" borderId="6" xfId="0" applyFont="1" applyFill="1" applyBorder="1" applyAlignment="1">
      <alignment horizontal="center" vertical="center" wrapText="1"/>
    </xf>
    <xf numFmtId="0" fontId="13" fillId="2" borderId="3" xfId="0" applyFont="1" applyFill="1" applyBorder="1" applyAlignment="1">
      <alignment wrapText="1"/>
    </xf>
    <xf numFmtId="0" fontId="0" fillId="0" borderId="4" xfId="0" applyBorder="1"/>
    <xf numFmtId="0" fontId="13" fillId="2" borderId="9" xfId="0" applyFont="1" applyFill="1" applyBorder="1" applyAlignment="1">
      <alignment vertical="top" wrapText="1"/>
    </xf>
    <xf numFmtId="0" fontId="13" fillId="2" borderId="10" xfId="0" applyFont="1" applyFill="1" applyBorder="1" applyAlignment="1">
      <alignment vertical="top" wrapText="1"/>
    </xf>
    <xf numFmtId="0" fontId="11" fillId="2" borderId="3" xfId="0" applyFont="1" applyFill="1" applyBorder="1" applyAlignment="1">
      <alignment horizontal="center" vertical="top" wrapText="1"/>
    </xf>
    <xf numFmtId="164" fontId="7" fillId="2" borderId="4" xfId="0" applyNumberFormat="1" applyFont="1" applyFill="1" applyBorder="1" applyAlignment="1">
      <alignment horizontal="center" vertical="top" wrapText="1"/>
    </xf>
    <xf numFmtId="0" fontId="11" fillId="2" borderId="11" xfId="0" applyFont="1" applyFill="1" applyBorder="1" applyAlignment="1">
      <alignment vertical="top" wrapText="1"/>
    </xf>
    <xf numFmtId="0" fontId="13" fillId="2" borderId="11" xfId="0" applyFont="1" applyFill="1" applyBorder="1" applyAlignment="1">
      <alignment wrapText="1"/>
    </xf>
    <xf numFmtId="0" fontId="0" fillId="3" borderId="0" xfId="0" applyFill="1"/>
    <xf numFmtId="0" fontId="13" fillId="2" borderId="11" xfId="0" applyFont="1" applyFill="1" applyBorder="1" applyAlignment="1">
      <alignment vertical="top" wrapText="1"/>
    </xf>
    <xf numFmtId="0" fontId="13" fillId="2" borderId="13" xfId="0" applyFont="1" applyFill="1" applyBorder="1" applyAlignment="1">
      <alignment vertical="top" wrapText="1"/>
    </xf>
    <xf numFmtId="0" fontId="13" fillId="2" borderId="7" xfId="0" applyFont="1" applyFill="1" applyBorder="1" applyAlignment="1">
      <alignment vertical="top" wrapText="1"/>
    </xf>
    <xf numFmtId="0" fontId="13" fillId="2" borderId="12" xfId="0" applyFont="1" applyFill="1" applyBorder="1" applyAlignment="1">
      <alignment vertical="top" wrapText="1"/>
    </xf>
    <xf numFmtId="0" fontId="11" fillId="2" borderId="2" xfId="0" applyFont="1" applyFill="1" applyBorder="1" applyAlignment="1">
      <alignment vertical="top" wrapText="1"/>
    </xf>
    <xf numFmtId="0" fontId="11" fillId="2" borderId="12" xfId="0" applyFont="1" applyFill="1" applyBorder="1" applyAlignment="1">
      <alignment horizontal="left" vertical="top" wrapText="1"/>
    </xf>
    <xf numFmtId="0" fontId="11" fillId="2" borderId="7" xfId="0" applyFont="1" applyFill="1" applyBorder="1" applyAlignment="1">
      <alignment vertical="top" wrapText="1"/>
    </xf>
    <xf numFmtId="0" fontId="14" fillId="2" borderId="14" xfId="0" applyFont="1" applyFill="1" applyBorder="1" applyAlignment="1">
      <alignment vertical="top" wrapText="1"/>
    </xf>
    <xf numFmtId="0" fontId="13" fillId="2" borderId="9" xfId="0" applyFont="1" applyFill="1" applyBorder="1" applyAlignment="1">
      <alignment horizontal="left" vertical="top" wrapText="1"/>
    </xf>
    <xf numFmtId="164" fontId="5" fillId="2" borderId="7" xfId="0" applyNumberFormat="1" applyFont="1" applyFill="1" applyBorder="1" applyAlignment="1">
      <alignment horizontal="center" vertical="top" wrapText="1"/>
    </xf>
    <xf numFmtId="164" fontId="5" fillId="2" borderId="12" xfId="0" applyNumberFormat="1" applyFont="1" applyFill="1" applyBorder="1" applyAlignment="1">
      <alignment horizontal="center" vertical="top" wrapText="1"/>
    </xf>
    <xf numFmtId="0" fontId="13" fillId="2" borderId="15" xfId="0" applyFont="1" applyFill="1" applyBorder="1" applyAlignment="1">
      <alignment vertical="top" wrapText="1"/>
    </xf>
    <xf numFmtId="0" fontId="13" fillId="2" borderId="14" xfId="0" applyFont="1" applyFill="1" applyBorder="1" applyAlignment="1">
      <alignment vertical="top" wrapText="1"/>
    </xf>
    <xf numFmtId="0" fontId="11" fillId="2" borderId="7" xfId="0" applyFont="1" applyFill="1" applyBorder="1" applyAlignment="1">
      <alignment horizontal="center" vertical="top" wrapText="1"/>
    </xf>
    <xf numFmtId="0" fontId="12" fillId="2" borderId="15" xfId="0" applyFont="1" applyFill="1" applyBorder="1" applyAlignment="1">
      <alignment horizontal="left" vertical="top" wrapText="1"/>
    </xf>
    <xf numFmtId="0" fontId="11" fillId="2" borderId="12" xfId="0" applyFont="1" applyFill="1" applyBorder="1" applyAlignment="1">
      <alignment vertical="top" wrapText="1"/>
    </xf>
    <xf numFmtId="0" fontId="18" fillId="2" borderId="14" xfId="0" applyFont="1" applyFill="1" applyBorder="1" applyAlignment="1">
      <alignment horizontal="left" vertical="top" wrapText="1"/>
    </xf>
    <xf numFmtId="0" fontId="13" fillId="2" borderId="1" xfId="0" applyFont="1" applyFill="1" applyBorder="1" applyAlignment="1">
      <alignment horizontal="left" vertical="top" wrapText="1"/>
    </xf>
    <xf numFmtId="0" fontId="13" fillId="2" borderId="6" xfId="0" applyFont="1" applyFill="1" applyBorder="1" applyAlignment="1">
      <alignment vertical="top" wrapText="1"/>
    </xf>
    <xf numFmtId="0" fontId="23" fillId="0" borderId="0" xfId="0" applyFont="1" applyFill="1" applyAlignment="1">
      <alignment horizontal="left"/>
    </xf>
    <xf numFmtId="0" fontId="24" fillId="0" borderId="0" xfId="0" applyFont="1"/>
    <xf numFmtId="164" fontId="5" fillId="0" borderId="1" xfId="0" applyNumberFormat="1" applyFont="1" applyFill="1" applyBorder="1" applyAlignment="1">
      <alignment horizontal="center" vertical="top" wrapText="1"/>
    </xf>
    <xf numFmtId="0" fontId="15" fillId="2" borderId="6" xfId="0" applyFont="1" applyFill="1" applyBorder="1" applyAlignment="1">
      <alignment horizontal="left" vertical="top" wrapText="1"/>
    </xf>
    <xf numFmtId="0" fontId="14" fillId="2" borderId="15" xfId="0" applyFont="1" applyFill="1" applyBorder="1" applyAlignment="1">
      <alignment horizontal="left" vertical="top" wrapText="1"/>
    </xf>
    <xf numFmtId="0" fontId="14" fillId="2" borderId="14" xfId="0" applyFont="1" applyFill="1" applyBorder="1" applyAlignment="1">
      <alignment horizontal="left" vertical="top" wrapText="1"/>
    </xf>
    <xf numFmtId="0" fontId="14" fillId="2" borderId="8" xfId="0" applyFont="1" applyFill="1" applyBorder="1" applyAlignment="1">
      <alignment horizontal="left" vertical="top" wrapText="1"/>
    </xf>
    <xf numFmtId="0" fontId="0" fillId="2" borderId="12" xfId="0" applyFill="1" applyBorder="1" applyAlignment="1"/>
    <xf numFmtId="0" fontId="0" fillId="2" borderId="4" xfId="0" applyFill="1" applyBorder="1" applyAlignment="1"/>
    <xf numFmtId="164" fontId="6" fillId="2" borderId="10" xfId="0" applyNumberFormat="1" applyFont="1" applyFill="1" applyBorder="1" applyAlignment="1">
      <alignment horizontal="center" vertical="top" wrapText="1"/>
    </xf>
    <xf numFmtId="0" fontId="20" fillId="0" borderId="0" xfId="0" applyFont="1" applyFill="1" applyAlignment="1">
      <alignment horizontal="center" vertical="center" wrapText="1"/>
    </xf>
    <xf numFmtId="0" fontId="1" fillId="0" borderId="0" xfId="0" applyFont="1" applyFill="1" applyAlignment="1">
      <alignment wrapText="1"/>
    </xf>
    <xf numFmtId="49" fontId="11" fillId="2" borderId="3" xfId="0" applyNumberFormat="1" applyFont="1" applyFill="1" applyBorder="1" applyAlignment="1">
      <alignment vertical="top" wrapText="1"/>
    </xf>
    <xf numFmtId="164" fontId="0" fillId="0" borderId="0" xfId="0" applyNumberFormat="1" applyBorder="1"/>
    <xf numFmtId="0" fontId="20" fillId="0" borderId="0" xfId="0" applyFont="1" applyFill="1" applyAlignment="1">
      <alignment horizontal="center" vertical="center" wrapText="1"/>
    </xf>
    <xf numFmtId="0" fontId="1" fillId="0" borderId="0" xfId="0" applyFont="1" applyFill="1" applyAlignment="1">
      <alignment wrapText="1"/>
    </xf>
    <xf numFmtId="164" fontId="6" fillId="2" borderId="2" xfId="0" applyNumberFormat="1" applyFont="1" applyFill="1" applyBorder="1" applyAlignment="1">
      <alignment horizontal="center" vertical="top" wrapText="1"/>
    </xf>
    <xf numFmtId="0" fontId="14" fillId="2" borderId="8"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14" xfId="0" applyFont="1" applyFill="1" applyBorder="1" applyAlignment="1">
      <alignment horizontal="left" vertical="top" wrapText="1"/>
    </xf>
    <xf numFmtId="0" fontId="8" fillId="2" borderId="8" xfId="0" applyFont="1" applyFill="1" applyBorder="1" applyAlignment="1">
      <alignment horizontal="center"/>
    </xf>
    <xf numFmtId="0" fontId="8" fillId="2" borderId="6" xfId="0" applyFont="1" applyFill="1" applyBorder="1" applyAlignment="1">
      <alignment horizontal="center" wrapText="1"/>
    </xf>
    <xf numFmtId="0" fontId="13" fillId="2" borderId="5" xfId="0" applyFont="1" applyFill="1" applyBorder="1" applyAlignment="1">
      <alignment vertical="top" wrapText="1"/>
    </xf>
    <xf numFmtId="0" fontId="12" fillId="2" borderId="14" xfId="0" applyFont="1" applyFill="1" applyBorder="1" applyAlignment="1">
      <alignment horizontal="left" vertical="top" wrapText="1"/>
    </xf>
    <xf numFmtId="0" fontId="13" fillId="2" borderId="5" xfId="0" applyFont="1" applyFill="1" applyBorder="1" applyAlignment="1">
      <alignment wrapText="1"/>
    </xf>
    <xf numFmtId="49" fontId="11" fillId="2" borderId="2" xfId="0" applyNumberFormat="1" applyFont="1" applyFill="1" applyBorder="1" applyAlignment="1">
      <alignment vertical="top" wrapText="1"/>
    </xf>
    <xf numFmtId="49" fontId="11" fillId="2" borderId="0" xfId="0" applyNumberFormat="1" applyFont="1" applyFill="1" applyBorder="1" applyAlignment="1">
      <alignment vertical="top" wrapText="1"/>
    </xf>
    <xf numFmtId="0" fontId="13" fillId="0" borderId="0" xfId="0" applyFont="1" applyFill="1" applyBorder="1" applyAlignment="1">
      <alignment horizontal="left" vertical="top" wrapText="1"/>
    </xf>
    <xf numFmtId="164" fontId="5" fillId="0" borderId="0" xfId="0" applyNumberFormat="1" applyFont="1" applyFill="1" applyBorder="1" applyAlignment="1">
      <alignment horizontal="center" vertical="top" wrapText="1"/>
    </xf>
    <xf numFmtId="0" fontId="11" fillId="2" borderId="7" xfId="0" applyFont="1" applyFill="1" applyBorder="1" applyAlignment="1">
      <alignment horizontal="left" vertical="top" wrapText="1"/>
    </xf>
    <xf numFmtId="0" fontId="8" fillId="2" borderId="2" xfId="0" applyFont="1" applyFill="1" applyBorder="1" applyAlignment="1">
      <alignment horizontal="center" vertical="center" wrapText="1"/>
    </xf>
    <xf numFmtId="0" fontId="14" fillId="2" borderId="14" xfId="0" applyFont="1" applyFill="1" applyBorder="1" applyAlignment="1">
      <alignment horizontal="left" vertical="top" wrapText="1"/>
    </xf>
    <xf numFmtId="0" fontId="11" fillId="2" borderId="4" xfId="0" applyFont="1" applyFill="1" applyBorder="1" applyAlignment="1">
      <alignment horizontal="left" vertical="top" wrapText="1"/>
    </xf>
    <xf numFmtId="0" fontId="14" fillId="2" borderId="8" xfId="0" applyFont="1" applyFill="1" applyBorder="1" applyAlignment="1">
      <alignment horizontal="left" vertical="top" wrapText="1"/>
    </xf>
    <xf numFmtId="0" fontId="13" fillId="2" borderId="8" xfId="0" applyFont="1" applyFill="1" applyBorder="1" applyAlignment="1">
      <alignment horizontal="left" vertical="top" wrapText="1"/>
    </xf>
    <xf numFmtId="0" fontId="24" fillId="0" borderId="0" xfId="0" applyFont="1" applyFill="1"/>
    <xf numFmtId="0" fontId="23" fillId="0" borderId="0" xfId="0" applyFont="1" applyAlignment="1">
      <alignment wrapText="1"/>
    </xf>
    <xf numFmtId="164" fontId="5" fillId="2" borderId="5" xfId="0" applyNumberFormat="1" applyFont="1" applyFill="1" applyBorder="1" applyAlignment="1">
      <alignment horizontal="center" vertical="top" wrapText="1"/>
    </xf>
    <xf numFmtId="0" fontId="11" fillId="2" borderId="15" xfId="0" applyFont="1" applyFill="1" applyBorder="1" applyAlignment="1">
      <alignment horizontal="left" vertical="top" wrapText="1"/>
    </xf>
    <xf numFmtId="0" fontId="8" fillId="2" borderId="7" xfId="0" applyFont="1" applyFill="1" applyBorder="1" applyAlignment="1">
      <alignment horizontal="center" wrapText="1"/>
    </xf>
    <xf numFmtId="0" fontId="8" fillId="2" borderId="2" xfId="0" applyFont="1" applyFill="1" applyBorder="1" applyAlignment="1">
      <alignment horizontal="center"/>
    </xf>
    <xf numFmtId="0" fontId="14" fillId="2" borderId="12" xfId="0" applyFont="1" applyFill="1" applyBorder="1" applyAlignment="1">
      <alignment vertical="top" wrapText="1"/>
    </xf>
    <xf numFmtId="0" fontId="8" fillId="2" borderId="7" xfId="0" applyFont="1" applyFill="1" applyBorder="1" applyAlignment="1">
      <alignment horizontal="center" vertical="center" wrapText="1"/>
    </xf>
    <xf numFmtId="0" fontId="13" fillId="2" borderId="4" xfId="0" applyFont="1" applyFill="1" applyBorder="1" applyAlignment="1">
      <alignment horizontal="left" vertical="top" wrapText="1"/>
    </xf>
    <xf numFmtId="0" fontId="13" fillId="2" borderId="8" xfId="0" applyFont="1" applyFill="1" applyBorder="1" applyAlignment="1">
      <alignment vertical="top" wrapText="1"/>
    </xf>
    <xf numFmtId="0" fontId="13" fillId="2" borderId="8" xfId="0" applyFont="1" applyFill="1" applyBorder="1" applyAlignment="1">
      <alignment wrapText="1"/>
    </xf>
    <xf numFmtId="0" fontId="15" fillId="2" borderId="8" xfId="0" applyFont="1" applyFill="1" applyBorder="1" applyAlignment="1">
      <alignment vertical="top" wrapText="1"/>
    </xf>
    <xf numFmtId="0" fontId="13" fillId="2" borderId="3" xfId="0" applyFont="1" applyFill="1" applyBorder="1" applyAlignment="1">
      <alignment horizontal="left" vertical="top" wrapText="1"/>
    </xf>
    <xf numFmtId="0" fontId="13" fillId="2" borderId="15" xfId="0" applyFont="1" applyFill="1" applyBorder="1" applyAlignment="1">
      <alignment wrapText="1"/>
    </xf>
    <xf numFmtId="0" fontId="13" fillId="2" borderId="6" xfId="0" applyFont="1" applyFill="1" applyBorder="1" applyAlignment="1">
      <alignment horizontal="left" vertical="top" wrapText="1"/>
    </xf>
    <xf numFmtId="0" fontId="13" fillId="2" borderId="15" xfId="0" applyFont="1" applyFill="1" applyBorder="1" applyAlignment="1">
      <alignment horizontal="left" vertical="top" wrapText="1"/>
    </xf>
    <xf numFmtId="0" fontId="15" fillId="2" borderId="15" xfId="0" applyFont="1" applyFill="1" applyBorder="1" applyAlignment="1">
      <alignment vertical="top" wrapText="1"/>
    </xf>
    <xf numFmtId="0" fontId="14" fillId="2" borderId="14" xfId="0" applyFont="1" applyFill="1" applyBorder="1" applyAlignment="1">
      <alignment horizontal="left" vertical="top" wrapText="1"/>
    </xf>
    <xf numFmtId="0" fontId="15" fillId="2" borderId="8" xfId="0" applyFont="1" applyFill="1" applyBorder="1" applyAlignment="1">
      <alignment horizontal="left" vertical="top" wrapText="1"/>
    </xf>
    <xf numFmtId="0" fontId="14" fillId="2" borderId="8" xfId="0" applyFont="1" applyFill="1" applyBorder="1" applyAlignment="1">
      <alignment horizontal="left" vertical="top" wrapText="1"/>
    </xf>
    <xf numFmtId="0" fontId="11" fillId="2" borderId="11" xfId="0" applyFont="1" applyFill="1" applyBorder="1" applyAlignment="1">
      <alignment horizontal="center" vertical="top" wrapText="1"/>
    </xf>
    <xf numFmtId="0" fontId="11" fillId="2" borderId="12" xfId="0" applyFont="1" applyFill="1" applyBorder="1" applyAlignment="1">
      <alignment horizontal="center" vertical="top" wrapText="1"/>
    </xf>
    <xf numFmtId="0" fontId="14" fillId="2" borderId="8"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2" xfId="0" applyFont="1" applyFill="1" applyBorder="1" applyAlignment="1">
      <alignment horizontal="left" vertical="top" wrapText="1"/>
    </xf>
    <xf numFmtId="0" fontId="14" fillId="2" borderId="5" xfId="0" applyFont="1" applyFill="1" applyBorder="1" applyAlignment="1">
      <alignment vertical="top" wrapText="1"/>
    </xf>
    <xf numFmtId="49" fontId="11" fillId="2" borderId="7" xfId="0" applyNumberFormat="1" applyFont="1" applyFill="1" applyBorder="1" applyAlignment="1">
      <alignment vertical="top" wrapText="1"/>
    </xf>
    <xf numFmtId="164" fontId="5" fillId="2" borderId="14" xfId="0" applyNumberFormat="1" applyFont="1" applyFill="1" applyBorder="1" applyAlignment="1">
      <alignment horizontal="center" vertical="top" wrapText="1"/>
    </xf>
    <xf numFmtId="164" fontId="5" fillId="2" borderId="8" xfId="0" applyNumberFormat="1" applyFont="1" applyFill="1" applyBorder="1" applyAlignment="1">
      <alignment horizontal="center" vertical="top" wrapText="1"/>
    </xf>
    <xf numFmtId="0" fontId="11" fillId="2" borderId="4" xfId="0" applyFont="1" applyFill="1" applyBorder="1" applyAlignment="1">
      <alignment horizontal="center" vertical="top" wrapText="1"/>
    </xf>
    <xf numFmtId="0" fontId="11" fillId="2" borderId="6" xfId="0" applyFont="1" applyFill="1" applyBorder="1" applyAlignment="1">
      <alignment horizontal="left" vertical="top" wrapText="1"/>
    </xf>
    <xf numFmtId="0" fontId="11" fillId="2" borderId="2" xfId="0" applyFont="1" applyFill="1" applyBorder="1" applyAlignment="1">
      <alignment horizontal="center" vertical="top" wrapText="1"/>
    </xf>
    <xf numFmtId="0" fontId="12" fillId="2" borderId="3" xfId="0" applyFont="1" applyFill="1" applyBorder="1" applyAlignment="1">
      <alignment horizontal="left" vertical="top" wrapText="1"/>
    </xf>
    <xf numFmtId="0" fontId="11" fillId="2" borderId="1" xfId="0" applyFont="1" applyFill="1" applyBorder="1" applyAlignment="1">
      <alignment horizontal="center" vertical="top" wrapText="1"/>
    </xf>
    <xf numFmtId="0" fontId="11" fillId="2" borderId="13" xfId="0" applyFont="1" applyFill="1" applyBorder="1" applyAlignment="1">
      <alignment vertical="top" wrapText="1"/>
    </xf>
    <xf numFmtId="0" fontId="13" fillId="2" borderId="1" xfId="0" applyFont="1" applyFill="1" applyBorder="1" applyAlignment="1">
      <alignment wrapText="1"/>
    </xf>
    <xf numFmtId="0" fontId="26" fillId="2" borderId="2" xfId="0" applyFont="1" applyFill="1" applyBorder="1" applyAlignment="1">
      <alignment vertical="top" wrapText="1"/>
    </xf>
    <xf numFmtId="0" fontId="14" fillId="2" borderId="8" xfId="0" applyFont="1" applyFill="1" applyBorder="1" applyAlignment="1">
      <alignment vertical="top" wrapText="1"/>
    </xf>
    <xf numFmtId="0" fontId="20" fillId="0" borderId="0" xfId="0" applyFont="1" applyBorder="1" applyAlignment="1">
      <alignment horizontal="left" wrapText="1"/>
    </xf>
    <xf numFmtId="0" fontId="14" fillId="2" borderId="0" xfId="0" applyFont="1" applyFill="1" applyBorder="1" applyAlignment="1">
      <alignment horizontal="left" vertical="top" wrapText="1"/>
    </xf>
    <xf numFmtId="0" fontId="14" fillId="2" borderId="14" xfId="0" applyFont="1" applyFill="1" applyBorder="1" applyAlignment="1">
      <alignment horizontal="left" vertical="top" wrapText="1"/>
    </xf>
    <xf numFmtId="0" fontId="11" fillId="2" borderId="11" xfId="0" applyFont="1" applyFill="1" applyBorder="1" applyAlignment="1">
      <alignment horizontal="center" vertical="top" wrapText="1"/>
    </xf>
    <xf numFmtId="0" fontId="15" fillId="2" borderId="14" xfId="0" applyFont="1" applyFill="1" applyBorder="1" applyAlignment="1">
      <alignment horizontal="left" vertical="top" wrapText="1"/>
    </xf>
    <xf numFmtId="0" fontId="15" fillId="2" borderId="8"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5" xfId="0" applyFont="1" applyFill="1" applyBorder="1" applyAlignment="1">
      <alignment horizontal="left" vertical="top" wrapText="1"/>
    </xf>
    <xf numFmtId="0" fontId="14" fillId="2" borderId="8" xfId="0" applyFont="1" applyFill="1" applyBorder="1" applyAlignment="1">
      <alignment horizontal="left" vertical="top" wrapText="1"/>
    </xf>
    <xf numFmtId="0" fontId="16" fillId="2" borderId="8" xfId="0" applyFont="1" applyFill="1" applyBorder="1" applyAlignment="1">
      <alignment wrapText="1"/>
    </xf>
    <xf numFmtId="0" fontId="16" fillId="2" borderId="6" xfId="0" applyFont="1" applyFill="1" applyBorder="1" applyAlignment="1">
      <alignment wrapText="1"/>
    </xf>
    <xf numFmtId="0" fontId="13" fillId="0" borderId="6"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2" borderId="8" xfId="0" applyFont="1" applyFill="1" applyBorder="1" applyAlignment="1">
      <alignment horizontal="left" vertical="top" wrapText="1"/>
    </xf>
    <xf numFmtId="0" fontId="0" fillId="2" borderId="8" xfId="0" applyFill="1" applyBorder="1" applyAlignment="1">
      <alignment wrapText="1"/>
    </xf>
    <xf numFmtId="0" fontId="0" fillId="2" borderId="6" xfId="0" applyFill="1" applyBorder="1" applyAlignment="1">
      <alignment wrapText="1"/>
    </xf>
    <xf numFmtId="0" fontId="8" fillId="2" borderId="14" xfId="0" applyFont="1" applyFill="1" applyBorder="1" applyAlignment="1">
      <alignment horizontal="left"/>
    </xf>
    <xf numFmtId="0" fontId="8" fillId="2" borderId="10" xfId="0" applyFont="1" applyFill="1" applyBorder="1" applyAlignment="1">
      <alignment horizontal="left"/>
    </xf>
    <xf numFmtId="0" fontId="11" fillId="2" borderId="9" xfId="0" applyFont="1" applyFill="1" applyBorder="1" applyAlignment="1">
      <alignment horizontal="left" vertical="top" wrapText="1"/>
    </xf>
    <xf numFmtId="0" fontId="14" fillId="2" borderId="15" xfId="0" applyFont="1" applyFill="1" applyBorder="1" applyAlignment="1">
      <alignment horizontal="left" vertical="top" wrapText="1"/>
    </xf>
    <xf numFmtId="0" fontId="14" fillId="2" borderId="2" xfId="0" applyFont="1" applyFill="1" applyBorder="1" applyAlignment="1">
      <alignment horizontal="left" vertical="top" wrapText="1"/>
    </xf>
    <xf numFmtId="0" fontId="14" fillId="2" borderId="4" xfId="0" applyFont="1" applyFill="1" applyBorder="1" applyAlignment="1">
      <alignment horizontal="left"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3" fillId="2" borderId="2" xfId="0" applyFont="1" applyFill="1" applyBorder="1" applyAlignment="1">
      <alignment horizontal="left" vertical="top" wrapText="1"/>
    </xf>
    <xf numFmtId="0" fontId="13" fillId="2" borderId="3" xfId="0" applyFont="1" applyFill="1" applyBorder="1" applyAlignment="1">
      <alignment horizontal="left" vertical="top" wrapText="1"/>
    </xf>
    <xf numFmtId="0" fontId="14" fillId="2" borderId="7" xfId="0" applyFont="1" applyFill="1" applyBorder="1" applyAlignment="1">
      <alignment horizontal="left" vertical="top" wrapText="1"/>
    </xf>
    <xf numFmtId="0" fontId="14" fillId="2" borderId="12" xfId="0" applyFont="1" applyFill="1" applyBorder="1" applyAlignment="1">
      <alignment horizontal="left" vertical="top" wrapText="1"/>
    </xf>
    <xf numFmtId="0" fontId="13" fillId="2" borderId="11"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0" xfId="0" applyFont="1" applyFill="1" applyBorder="1" applyAlignment="1">
      <alignment horizontal="left" vertical="top" wrapText="1"/>
    </xf>
    <xf numFmtId="0" fontId="15" fillId="2" borderId="15" xfId="0" applyFont="1" applyFill="1" applyBorder="1" applyAlignment="1">
      <alignment horizontal="left" vertical="top" wrapText="1"/>
    </xf>
    <xf numFmtId="0" fontId="12" fillId="2" borderId="13" xfId="0" applyFont="1" applyFill="1" applyBorder="1" applyAlignment="1">
      <alignment horizontal="left" vertical="top" wrapText="1"/>
    </xf>
    <xf numFmtId="0" fontId="12" fillId="2" borderId="9" xfId="0" applyFont="1" applyFill="1" applyBorder="1" applyAlignment="1">
      <alignment horizontal="left" vertical="top" wrapText="1"/>
    </xf>
    <xf numFmtId="0" fontId="13" fillId="2" borderId="7" xfId="0" applyFont="1" applyFill="1" applyBorder="1" applyAlignment="1">
      <alignment horizontal="left" vertical="top" wrapText="1"/>
    </xf>
    <xf numFmtId="0" fontId="21" fillId="0" borderId="0" xfId="0" applyFont="1" applyFill="1" applyAlignment="1">
      <alignment horizontal="center" vertical="center" wrapText="1"/>
    </xf>
    <xf numFmtId="0" fontId="22" fillId="0" borderId="0" xfId="0" applyFont="1" applyFill="1" applyAlignment="1">
      <alignment wrapText="1"/>
    </xf>
    <xf numFmtId="0" fontId="20" fillId="0" borderId="0" xfId="0" applyFont="1" applyFill="1" applyAlignment="1">
      <alignment horizontal="center" vertical="center" wrapText="1"/>
    </xf>
    <xf numFmtId="0" fontId="1" fillId="0" borderId="0" xfId="0" applyFont="1" applyFill="1" applyAlignment="1">
      <alignment wrapText="1"/>
    </xf>
    <xf numFmtId="0" fontId="8" fillId="2" borderId="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2" borderId="3" xfId="0" applyFont="1" applyFill="1" applyBorder="1" applyAlignment="1">
      <alignment wrapText="1"/>
    </xf>
    <xf numFmtId="0" fontId="9" fillId="2" borderId="4" xfId="0" applyFont="1" applyFill="1" applyBorder="1" applyAlignment="1">
      <alignment wrapText="1"/>
    </xf>
    <xf numFmtId="0" fontId="9" fillId="2" borderId="4" xfId="0" applyFont="1" applyFill="1" applyBorder="1" applyAlignment="1"/>
    <xf numFmtId="0" fontId="10" fillId="2" borderId="3" xfId="0" applyFont="1" applyFill="1" applyBorder="1" applyAlignment="1"/>
    <xf numFmtId="0" fontId="25" fillId="0" borderId="0" xfId="0" applyFont="1" applyFill="1" applyAlignment="1">
      <alignment horizontal="center" vertical="center"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23" fillId="2" borderId="0" xfId="0" applyFont="1" applyFill="1" applyAlignment="1">
      <alignment wrapText="1"/>
    </xf>
    <xf numFmtId="0" fontId="24" fillId="0" borderId="0" xfId="0" applyFont="1" applyAlignment="1"/>
    <xf numFmtId="0" fontId="23" fillId="2" borderId="0" xfId="0" applyFont="1" applyFill="1" applyAlignment="1">
      <alignment horizontal="left" wrapText="1"/>
    </xf>
    <xf numFmtId="0" fontId="24" fillId="0" borderId="0" xfId="0" applyFont="1" applyAlignment="1">
      <alignment wrapText="1"/>
    </xf>
    <xf numFmtId="0" fontId="24" fillId="2" borderId="0" xfId="0" applyFont="1" applyFill="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tabSelected="1" view="pageBreakPreview" zoomScale="124" zoomScaleNormal="100" zoomScaleSheetLayoutView="124" workbookViewId="0">
      <selection activeCell="I9" sqref="I9"/>
    </sheetView>
  </sheetViews>
  <sheetFormatPr defaultRowHeight="15" x14ac:dyDescent="0.25"/>
  <cols>
    <col min="1" max="1" width="3.5703125" customWidth="1"/>
    <col min="2" max="2" width="14.5703125" customWidth="1"/>
    <col min="3" max="3" width="34" customWidth="1"/>
    <col min="4" max="4" width="7.42578125" customWidth="1"/>
    <col min="5" max="5" width="23.140625" customWidth="1"/>
    <col min="6" max="6" width="19.5703125" customWidth="1"/>
    <col min="7" max="7" width="14.5703125" customWidth="1"/>
    <col min="8" max="9" width="12" customWidth="1"/>
    <col min="10" max="10" width="12.7109375" customWidth="1"/>
    <col min="11" max="11" width="12.42578125" bestFit="1" customWidth="1"/>
    <col min="12" max="12" width="14.5703125" bestFit="1" customWidth="1"/>
    <col min="13" max="13" width="14.28515625" bestFit="1" customWidth="1"/>
    <col min="14" max="14" width="14.140625" customWidth="1"/>
    <col min="15" max="15" width="12.42578125" customWidth="1"/>
    <col min="16" max="16" width="12.7109375" customWidth="1"/>
  </cols>
  <sheetData>
    <row r="1" spans="1:12" ht="15.75" customHeight="1" x14ac:dyDescent="0.25">
      <c r="A1" s="4"/>
      <c r="B1" s="4"/>
      <c r="C1" s="4"/>
      <c r="D1" s="4"/>
      <c r="E1" s="4"/>
      <c r="F1" s="4"/>
      <c r="G1" s="8"/>
      <c r="H1" s="194" t="s">
        <v>138</v>
      </c>
      <c r="I1" s="195"/>
      <c r="J1" s="195"/>
      <c r="K1" s="195"/>
      <c r="L1" s="195"/>
    </row>
    <row r="2" spans="1:12" ht="14.25" customHeight="1" x14ac:dyDescent="0.25">
      <c r="A2" s="4"/>
      <c r="B2" s="4"/>
      <c r="C2" s="105"/>
      <c r="D2" s="105"/>
      <c r="E2" s="105"/>
      <c r="F2" s="105"/>
      <c r="G2" s="106"/>
      <c r="H2" s="196" t="s">
        <v>70</v>
      </c>
      <c r="I2" s="197"/>
      <c r="J2" s="197"/>
      <c r="K2" s="198"/>
      <c r="L2" s="198"/>
    </row>
    <row r="3" spans="1:12" ht="14.25" customHeight="1" x14ac:dyDescent="0.25">
      <c r="A3" s="4"/>
      <c r="B3" s="4"/>
      <c r="C3" s="105"/>
      <c r="D3" s="105"/>
      <c r="E3" s="105"/>
      <c r="F3" s="105"/>
      <c r="G3" s="106"/>
      <c r="H3" s="196" t="s">
        <v>137</v>
      </c>
      <c r="I3" s="197"/>
      <c r="J3" s="197"/>
      <c r="K3" s="198"/>
      <c r="L3" s="198"/>
    </row>
    <row r="4" spans="1:12" ht="41.25" customHeight="1" x14ac:dyDescent="0.25">
      <c r="A4" s="4"/>
      <c r="B4" s="4"/>
      <c r="C4" s="191" t="s">
        <v>129</v>
      </c>
      <c r="D4" s="191"/>
      <c r="E4" s="191"/>
      <c r="F4" s="191"/>
      <c r="G4" s="191"/>
      <c r="H4" s="191"/>
      <c r="I4" s="191"/>
      <c r="J4" s="70"/>
      <c r="K4" s="71"/>
      <c r="L4" s="71"/>
    </row>
    <row r="5" spans="1:12" ht="20.25" customHeight="1" x14ac:dyDescent="0.25">
      <c r="A5" s="4"/>
      <c r="B5" s="4"/>
      <c r="C5" s="80"/>
      <c r="D5" s="81"/>
      <c r="E5" s="81"/>
      <c r="F5" s="81"/>
      <c r="G5" s="81"/>
      <c r="H5" s="81"/>
      <c r="I5" s="70"/>
      <c r="J5" s="70"/>
      <c r="K5" s="71"/>
      <c r="L5" s="71"/>
    </row>
    <row r="6" spans="1:12" ht="20.25" customHeight="1" x14ac:dyDescent="0.3">
      <c r="A6" s="180" t="s">
        <v>7</v>
      </c>
      <c r="B6" s="181"/>
      <c r="C6" s="181"/>
      <c r="D6" s="181"/>
      <c r="E6" s="181"/>
      <c r="F6" s="181"/>
      <c r="G6" s="181"/>
      <c r="H6" s="181"/>
      <c r="I6" s="181"/>
      <c r="J6" s="181"/>
    </row>
    <row r="7" spans="1:12" ht="20.25" customHeight="1" x14ac:dyDescent="0.25">
      <c r="A7" s="182" t="s">
        <v>61</v>
      </c>
      <c r="B7" s="183"/>
      <c r="C7" s="183"/>
      <c r="D7" s="183"/>
      <c r="E7" s="183"/>
      <c r="F7" s="183"/>
      <c r="G7" s="183"/>
      <c r="H7" s="183"/>
      <c r="I7" s="183"/>
      <c r="J7" s="183"/>
    </row>
    <row r="8" spans="1:12" ht="13.5" customHeight="1" x14ac:dyDescent="0.25">
      <c r="A8" s="84"/>
      <c r="B8" s="85"/>
      <c r="C8" s="85"/>
      <c r="D8" s="85"/>
      <c r="E8" s="85"/>
      <c r="F8" s="85"/>
      <c r="G8" s="85"/>
      <c r="H8" s="85"/>
      <c r="I8" s="85"/>
      <c r="J8" s="85"/>
    </row>
    <row r="9" spans="1:12" ht="12" customHeight="1" x14ac:dyDescent="0.25">
      <c r="A9" s="22"/>
      <c r="B9" s="37"/>
      <c r="C9" s="37"/>
      <c r="D9" s="37"/>
      <c r="E9" s="37"/>
      <c r="F9" s="37"/>
      <c r="G9" s="37"/>
      <c r="H9" s="37"/>
      <c r="I9" s="37"/>
      <c r="J9" s="37"/>
    </row>
    <row r="10" spans="1:12" x14ac:dyDescent="0.25">
      <c r="A10" s="165" t="s">
        <v>62</v>
      </c>
      <c r="B10" s="165" t="s">
        <v>12</v>
      </c>
      <c r="C10" s="165" t="s">
        <v>18</v>
      </c>
      <c r="D10" s="165" t="s">
        <v>132</v>
      </c>
      <c r="E10" s="165" t="s">
        <v>13</v>
      </c>
      <c r="F10" s="165" t="s">
        <v>31</v>
      </c>
      <c r="G10" s="165" t="s">
        <v>60</v>
      </c>
      <c r="H10" s="184" t="s">
        <v>17</v>
      </c>
      <c r="I10" s="185"/>
      <c r="J10" s="186"/>
      <c r="K10" s="1"/>
      <c r="L10" s="1"/>
    </row>
    <row r="11" spans="1:12" ht="15" customHeight="1" x14ac:dyDescent="0.25">
      <c r="A11" s="187"/>
      <c r="B11" s="187"/>
      <c r="C11" s="190"/>
      <c r="D11" s="166"/>
      <c r="E11" s="166"/>
      <c r="F11" s="166"/>
      <c r="G11" s="166"/>
      <c r="H11" s="165" t="s">
        <v>84</v>
      </c>
      <c r="I11" s="165" t="s">
        <v>108</v>
      </c>
      <c r="J11" s="165" t="s">
        <v>130</v>
      </c>
      <c r="K11" s="1"/>
      <c r="L11" s="1"/>
    </row>
    <row r="12" spans="1:12" ht="32.25" customHeight="1" x14ac:dyDescent="0.25">
      <c r="A12" s="188"/>
      <c r="B12" s="189"/>
      <c r="C12" s="189"/>
      <c r="D12" s="167"/>
      <c r="E12" s="167"/>
      <c r="F12" s="167"/>
      <c r="G12" s="188"/>
      <c r="H12" s="167"/>
      <c r="I12" s="167"/>
      <c r="J12" s="167"/>
      <c r="K12" s="1"/>
      <c r="L12" s="1"/>
    </row>
    <row r="13" spans="1:12" ht="12" customHeight="1" x14ac:dyDescent="0.25">
      <c r="A13" s="109">
        <v>1</v>
      </c>
      <c r="B13" s="110">
        <v>2</v>
      </c>
      <c r="C13" s="90">
        <v>3</v>
      </c>
      <c r="D13" s="112">
        <v>4</v>
      </c>
      <c r="E13" s="100">
        <v>5</v>
      </c>
      <c r="F13" s="41">
        <v>6</v>
      </c>
      <c r="G13" s="91">
        <v>7</v>
      </c>
      <c r="H13" s="41">
        <v>8</v>
      </c>
      <c r="I13" s="41">
        <v>9</v>
      </c>
      <c r="J13" s="41">
        <v>10</v>
      </c>
      <c r="K13" s="1"/>
      <c r="L13" s="1"/>
    </row>
    <row r="14" spans="1:12" ht="57.75" customHeight="1" x14ac:dyDescent="0.25">
      <c r="A14" s="57" t="s">
        <v>10</v>
      </c>
      <c r="B14" s="55" t="s">
        <v>11</v>
      </c>
      <c r="C14" s="7" t="s">
        <v>19</v>
      </c>
      <c r="D14" s="53" t="s">
        <v>14</v>
      </c>
      <c r="E14" s="27" t="s">
        <v>15</v>
      </c>
      <c r="F14" s="52" t="s">
        <v>113</v>
      </c>
      <c r="G14" s="28">
        <f>H14+I14+J14</f>
        <v>497.11768000000001</v>
      </c>
      <c r="H14" s="28">
        <f>H15+H17+H19+H21+H23+H25+H27+H28+H30</f>
        <v>301.13008000000002</v>
      </c>
      <c r="I14" s="28">
        <f>I15+I17+I19+I21+I23+I25+I27+I28+I29+KI30</f>
        <v>195.98759999999999</v>
      </c>
      <c r="J14" s="28">
        <f>J15+J17+J19+J21+J23+J25+J27+J28+J29+KJ30</f>
        <v>0</v>
      </c>
    </row>
    <row r="15" spans="1:12" ht="38.25" customHeight="1" x14ac:dyDescent="0.25">
      <c r="A15" s="48"/>
      <c r="B15" s="9"/>
      <c r="C15" s="163" t="s">
        <v>131</v>
      </c>
      <c r="D15" s="51"/>
      <c r="E15" s="23"/>
      <c r="F15" s="52" t="s">
        <v>71</v>
      </c>
      <c r="G15" s="26">
        <f>H15+I15+J15</f>
        <v>4.6349999999999998</v>
      </c>
      <c r="H15" s="26">
        <v>4.6349999999999998</v>
      </c>
      <c r="I15" s="26">
        <v>0</v>
      </c>
      <c r="J15" s="26">
        <v>0</v>
      </c>
    </row>
    <row r="16" spans="1:12" ht="160.5" customHeight="1" x14ac:dyDescent="0.25">
      <c r="A16" s="48"/>
      <c r="B16" s="9"/>
      <c r="C16" s="164"/>
      <c r="D16" s="51"/>
      <c r="E16" s="23"/>
      <c r="F16" s="59" t="s">
        <v>126</v>
      </c>
      <c r="G16" s="30">
        <f>H16+I16+J16</f>
        <v>0</v>
      </c>
      <c r="H16" s="30">
        <v>0</v>
      </c>
      <c r="I16" s="30">
        <v>0</v>
      </c>
      <c r="J16" s="30">
        <v>0</v>
      </c>
    </row>
    <row r="17" spans="1:11" ht="66.75" customHeight="1" x14ac:dyDescent="0.25">
      <c r="A17" s="66"/>
      <c r="B17" s="66"/>
      <c r="C17" s="130" t="s">
        <v>107</v>
      </c>
      <c r="D17" s="54"/>
      <c r="E17" s="15"/>
      <c r="F17" s="114" t="s">
        <v>72</v>
      </c>
      <c r="G17" s="107">
        <f t="shared" ref="G17:G36" si="0">H17+I17+J17</f>
        <v>23.188749999999999</v>
      </c>
      <c r="H17" s="107">
        <v>23.188749999999999</v>
      </c>
      <c r="I17" s="107">
        <v>0</v>
      </c>
      <c r="J17" s="6">
        <v>0</v>
      </c>
    </row>
    <row r="18" spans="1:11" ht="158.25" customHeight="1" x14ac:dyDescent="0.25">
      <c r="A18" s="129"/>
      <c r="B18" s="129"/>
      <c r="C18" s="111"/>
      <c r="D18" s="129"/>
      <c r="E18" s="129"/>
      <c r="F18" s="63" t="s">
        <v>126</v>
      </c>
      <c r="G18" s="61">
        <f t="shared" si="0"/>
        <v>0</v>
      </c>
      <c r="H18" s="61">
        <v>0</v>
      </c>
      <c r="I18" s="61">
        <v>0</v>
      </c>
      <c r="J18" s="25">
        <v>0</v>
      </c>
    </row>
    <row r="19" spans="1:11" ht="36" customHeight="1" x14ac:dyDescent="0.25">
      <c r="A19" s="9"/>
      <c r="B19" s="9"/>
      <c r="C19" s="144" t="s">
        <v>65</v>
      </c>
      <c r="D19" s="9"/>
      <c r="E19" s="9"/>
      <c r="F19" s="52" t="s">
        <v>72</v>
      </c>
      <c r="G19" s="26">
        <f t="shared" si="0"/>
        <v>0</v>
      </c>
      <c r="H19" s="26">
        <v>0</v>
      </c>
      <c r="I19" s="26">
        <v>0</v>
      </c>
      <c r="J19" s="26">
        <v>0</v>
      </c>
    </row>
    <row r="20" spans="1:11" ht="161.25" customHeight="1" x14ac:dyDescent="0.25">
      <c r="A20" s="9"/>
      <c r="B20" s="9"/>
      <c r="C20" s="144"/>
      <c r="D20" s="9"/>
      <c r="E20" s="9"/>
      <c r="F20" s="44" t="s">
        <v>126</v>
      </c>
      <c r="G20" s="30">
        <f t="shared" si="0"/>
        <v>0</v>
      </c>
      <c r="H20" s="30">
        <v>0</v>
      </c>
      <c r="I20" s="30">
        <v>0</v>
      </c>
      <c r="J20" s="30">
        <v>0</v>
      </c>
    </row>
    <row r="21" spans="1:11" ht="40.5" customHeight="1" x14ac:dyDescent="0.25">
      <c r="A21" s="9"/>
      <c r="B21" s="9"/>
      <c r="C21" s="162" t="s">
        <v>66</v>
      </c>
      <c r="D21" s="9"/>
      <c r="E21" s="9"/>
      <c r="F21" s="62" t="s">
        <v>72</v>
      </c>
      <c r="G21" s="60">
        <f t="shared" si="0"/>
        <v>0</v>
      </c>
      <c r="H21" s="60">
        <v>0</v>
      </c>
      <c r="I21" s="60">
        <v>0</v>
      </c>
      <c r="J21" s="26">
        <v>0</v>
      </c>
    </row>
    <row r="22" spans="1:11" ht="163.5" customHeight="1" x14ac:dyDescent="0.25">
      <c r="A22" s="39"/>
      <c r="B22" s="39"/>
      <c r="C22" s="145"/>
      <c r="D22" s="39"/>
      <c r="E22" s="39"/>
      <c r="F22" s="63" t="s">
        <v>126</v>
      </c>
      <c r="G22" s="61">
        <f t="shared" si="0"/>
        <v>0</v>
      </c>
      <c r="H22" s="61">
        <v>0</v>
      </c>
      <c r="I22" s="61">
        <v>0</v>
      </c>
      <c r="J22" s="25">
        <v>0</v>
      </c>
    </row>
    <row r="23" spans="1:11" ht="41.25" customHeight="1" x14ac:dyDescent="0.25">
      <c r="A23" s="131"/>
      <c r="B23" s="95"/>
      <c r="C23" s="144" t="s">
        <v>67</v>
      </c>
      <c r="D23" s="53"/>
      <c r="E23" s="53"/>
      <c r="F23" s="27" t="s">
        <v>72</v>
      </c>
      <c r="G23" s="14">
        <f t="shared" si="0"/>
        <v>0</v>
      </c>
      <c r="H23" s="25">
        <v>0</v>
      </c>
      <c r="I23" s="25">
        <v>0</v>
      </c>
      <c r="J23" s="25">
        <v>0</v>
      </c>
    </row>
    <row r="24" spans="1:11" ht="159" customHeight="1" x14ac:dyDescent="0.25">
      <c r="A24" s="40"/>
      <c r="B24" s="82"/>
      <c r="C24" s="145"/>
      <c r="D24" s="51"/>
      <c r="E24" s="51"/>
      <c r="F24" s="15" t="s">
        <v>126</v>
      </c>
      <c r="G24" s="5">
        <f t="shared" si="0"/>
        <v>0</v>
      </c>
      <c r="H24" s="6">
        <v>0</v>
      </c>
      <c r="I24" s="6">
        <v>0</v>
      </c>
      <c r="J24" s="6">
        <v>0</v>
      </c>
    </row>
    <row r="25" spans="1:11" ht="39" customHeight="1" x14ac:dyDescent="0.25">
      <c r="A25" s="40"/>
      <c r="B25" s="82"/>
      <c r="C25" s="170" t="s">
        <v>68</v>
      </c>
      <c r="D25" s="51"/>
      <c r="E25" s="23"/>
      <c r="F25" s="44" t="s">
        <v>72</v>
      </c>
      <c r="G25" s="132">
        <f t="shared" si="0"/>
        <v>0</v>
      </c>
      <c r="H25" s="61">
        <v>0</v>
      </c>
      <c r="I25" s="61">
        <v>0</v>
      </c>
      <c r="J25" s="25">
        <v>0</v>
      </c>
    </row>
    <row r="26" spans="1:11" ht="162.75" customHeight="1" x14ac:dyDescent="0.25">
      <c r="A26" s="40"/>
      <c r="B26" s="82"/>
      <c r="C26" s="171"/>
      <c r="D26" s="51"/>
      <c r="E26" s="23"/>
      <c r="F26" s="45" t="s">
        <v>126</v>
      </c>
      <c r="G26" s="133">
        <f t="shared" si="0"/>
        <v>0</v>
      </c>
      <c r="H26" s="107">
        <v>0</v>
      </c>
      <c r="I26" s="107">
        <v>0</v>
      </c>
      <c r="J26" s="6">
        <v>0</v>
      </c>
    </row>
    <row r="27" spans="1:11" ht="57" customHeight="1" x14ac:dyDescent="0.25">
      <c r="A27" s="40"/>
      <c r="B27" s="82"/>
      <c r="C27" s="58" t="s">
        <v>87</v>
      </c>
      <c r="D27" s="51"/>
      <c r="E27" s="23"/>
      <c r="F27" s="44" t="s">
        <v>113</v>
      </c>
      <c r="G27" s="14">
        <f t="shared" si="0"/>
        <v>44.132750000000001</v>
      </c>
      <c r="H27" s="25">
        <v>44.132750000000001</v>
      </c>
      <c r="I27" s="25">
        <v>0</v>
      </c>
      <c r="J27" s="25">
        <v>0</v>
      </c>
    </row>
    <row r="28" spans="1:11" ht="63.75" customHeight="1" x14ac:dyDescent="0.25">
      <c r="A28" s="40"/>
      <c r="B28" s="82"/>
      <c r="C28" s="127" t="s">
        <v>88</v>
      </c>
      <c r="D28" s="51"/>
      <c r="E28" s="23"/>
      <c r="F28" s="44"/>
      <c r="G28" s="14">
        <f>H28+I28+J28</f>
        <v>220.33698000000001</v>
      </c>
      <c r="H28" s="25">
        <v>220.33698000000001</v>
      </c>
      <c r="I28" s="25">
        <v>0</v>
      </c>
      <c r="J28" s="25">
        <v>0</v>
      </c>
    </row>
    <row r="29" spans="1:11" ht="66" customHeight="1" x14ac:dyDescent="0.25">
      <c r="A29" s="39"/>
      <c r="B29" s="39"/>
      <c r="C29" s="127" t="s">
        <v>63</v>
      </c>
      <c r="D29" s="54"/>
      <c r="E29" s="15"/>
      <c r="F29" s="45"/>
      <c r="G29" s="5">
        <f>H29+I29+J29</f>
        <v>195.98759999999999</v>
      </c>
      <c r="H29" s="6">
        <v>0</v>
      </c>
      <c r="I29" s="6">
        <v>195.98759999999999</v>
      </c>
      <c r="J29" s="6">
        <v>0</v>
      </c>
    </row>
    <row r="30" spans="1:11" ht="27" customHeight="1" x14ac:dyDescent="0.25">
      <c r="A30" s="95"/>
      <c r="B30" s="95"/>
      <c r="C30" s="127" t="s">
        <v>36</v>
      </c>
      <c r="D30" s="92"/>
      <c r="E30" s="36"/>
      <c r="F30" s="69"/>
      <c r="G30" s="5">
        <f>H30+I30+J30</f>
        <v>8.8366000000000007</v>
      </c>
      <c r="H30" s="6">
        <v>8.8366000000000007</v>
      </c>
      <c r="I30" s="6">
        <v>0</v>
      </c>
      <c r="J30" s="6">
        <v>0</v>
      </c>
    </row>
    <row r="31" spans="1:11" ht="51.75" customHeight="1" x14ac:dyDescent="0.25">
      <c r="A31" s="128"/>
      <c r="B31" s="128"/>
      <c r="C31" s="7" t="s">
        <v>21</v>
      </c>
      <c r="D31" s="23" t="s">
        <v>14</v>
      </c>
      <c r="E31" s="23" t="s">
        <v>15</v>
      </c>
      <c r="F31" s="27" t="s">
        <v>113</v>
      </c>
      <c r="G31" s="10">
        <f>G32+G33+G34</f>
        <v>33293.889320000002</v>
      </c>
      <c r="H31" s="13">
        <f>H32+H33+H34</f>
        <v>10125.72719</v>
      </c>
      <c r="I31" s="13">
        <f>I32+I33+I34</f>
        <v>19336.045050000001</v>
      </c>
      <c r="J31" s="13">
        <f>J32+J33+J34</f>
        <v>3832.11708</v>
      </c>
      <c r="K31" s="3"/>
    </row>
    <row r="32" spans="1:11" ht="63.75" customHeight="1" x14ac:dyDescent="0.25">
      <c r="A32" s="82"/>
      <c r="B32" s="82"/>
      <c r="C32" s="87" t="s">
        <v>89</v>
      </c>
      <c r="D32" s="23"/>
      <c r="E32" s="23"/>
      <c r="F32" s="23"/>
      <c r="G32" s="11">
        <f>H32+I32+J32</f>
        <v>1499.53793</v>
      </c>
      <c r="H32" s="12">
        <v>1499.53793</v>
      </c>
      <c r="I32" s="12">
        <v>0</v>
      </c>
      <c r="J32" s="12">
        <v>0</v>
      </c>
    </row>
    <row r="33" spans="1:15" ht="42.75" customHeight="1" x14ac:dyDescent="0.25">
      <c r="A33" s="82"/>
      <c r="B33" s="82"/>
      <c r="C33" s="89" t="s">
        <v>1</v>
      </c>
      <c r="D33" s="23"/>
      <c r="E33" s="23"/>
      <c r="F33" s="44"/>
      <c r="G33" s="32">
        <f>H33+I33+J33</f>
        <v>10181.90949</v>
      </c>
      <c r="H33" s="47">
        <v>7756.6526999999996</v>
      </c>
      <c r="I33" s="47">
        <v>2225.47271</v>
      </c>
      <c r="J33" s="47">
        <v>199.78407999999999</v>
      </c>
    </row>
    <row r="34" spans="1:15" ht="43.5" customHeight="1" x14ac:dyDescent="0.25">
      <c r="A34" s="82"/>
      <c r="B34" s="82"/>
      <c r="C34" s="87" t="s">
        <v>3</v>
      </c>
      <c r="D34" s="15"/>
      <c r="E34" s="15"/>
      <c r="F34" s="45"/>
      <c r="G34" s="11">
        <f>H34+I34+J34</f>
        <v>21612.441899999998</v>
      </c>
      <c r="H34" s="12">
        <v>869.53656000000001</v>
      </c>
      <c r="I34" s="12">
        <v>17110.572339999999</v>
      </c>
      <c r="J34" s="12">
        <v>3632.3330000000001</v>
      </c>
    </row>
    <row r="35" spans="1:15" ht="41.25" customHeight="1" x14ac:dyDescent="0.25">
      <c r="A35" s="38"/>
      <c r="B35" s="38"/>
      <c r="C35" s="93" t="s">
        <v>20</v>
      </c>
      <c r="D35" s="23" t="s">
        <v>14</v>
      </c>
      <c r="E35" s="172" t="s">
        <v>15</v>
      </c>
      <c r="F35" s="168" t="s">
        <v>113</v>
      </c>
      <c r="G35" s="79">
        <f>G36+G37+G38+G39</f>
        <v>15281.34427</v>
      </c>
      <c r="H35" s="79">
        <f t="shared" ref="H35:J35" si="1">H36+H37+H38+H39</f>
        <v>8628.6700999999994</v>
      </c>
      <c r="I35" s="79">
        <f t="shared" si="1"/>
        <v>4074.6748400000001</v>
      </c>
      <c r="J35" s="79">
        <f t="shared" si="1"/>
        <v>2577.9993300000001</v>
      </c>
      <c r="K35" s="3"/>
      <c r="M35" s="1"/>
      <c r="N35" s="1"/>
    </row>
    <row r="36" spans="1:15" ht="27" customHeight="1" x14ac:dyDescent="0.25">
      <c r="A36" s="82"/>
      <c r="B36" s="82"/>
      <c r="C36" s="76" t="s">
        <v>0</v>
      </c>
      <c r="D36" s="23"/>
      <c r="E36" s="172"/>
      <c r="F36" s="169"/>
      <c r="G36" s="14">
        <f t="shared" si="0"/>
        <v>11000.877109999999</v>
      </c>
      <c r="H36" s="25">
        <v>4601.1234299999996</v>
      </c>
      <c r="I36" s="25">
        <v>3821.7543500000002</v>
      </c>
      <c r="J36" s="25">
        <v>2577.9993300000001</v>
      </c>
      <c r="M36" s="1"/>
      <c r="N36" s="1"/>
    </row>
    <row r="37" spans="1:15" ht="39" customHeight="1" x14ac:dyDescent="0.25">
      <c r="A37" s="82"/>
      <c r="B37" s="82"/>
      <c r="C37" s="87" t="s">
        <v>2</v>
      </c>
      <c r="D37" s="51"/>
      <c r="E37" s="51"/>
      <c r="F37" s="169"/>
      <c r="G37" s="5">
        <f>H37+I37+J37</f>
        <v>208.23133999999999</v>
      </c>
      <c r="H37" s="6">
        <v>181.45876999999999</v>
      </c>
      <c r="I37" s="6">
        <v>26.772570000000002</v>
      </c>
      <c r="J37" s="6">
        <v>0</v>
      </c>
      <c r="M37" s="1"/>
      <c r="N37" s="1"/>
    </row>
    <row r="38" spans="1:15" ht="31.5" customHeight="1" x14ac:dyDescent="0.25">
      <c r="A38" s="82"/>
      <c r="B38" s="82"/>
      <c r="C38" s="88" t="s">
        <v>4</v>
      </c>
      <c r="D38" s="51"/>
      <c r="E38" s="51"/>
      <c r="F38" s="15"/>
      <c r="G38" s="14">
        <f>H38+I38+J38</f>
        <v>4072.2358199999999</v>
      </c>
      <c r="H38" s="25">
        <v>3846.0879</v>
      </c>
      <c r="I38" s="25">
        <v>226.14792</v>
      </c>
      <c r="J38" s="25">
        <v>0</v>
      </c>
      <c r="M38" s="1"/>
      <c r="N38" s="1"/>
    </row>
    <row r="39" spans="1:15" ht="62.25" customHeight="1" x14ac:dyDescent="0.25">
      <c r="A39" s="82"/>
      <c r="B39" s="82"/>
      <c r="C39" s="74" t="s">
        <v>127</v>
      </c>
      <c r="D39" s="51"/>
      <c r="E39" s="23"/>
      <c r="F39" s="44" t="s">
        <v>111</v>
      </c>
      <c r="G39" s="33">
        <f>H39+I39+J39</f>
        <v>0</v>
      </c>
      <c r="H39" s="26">
        <v>0</v>
      </c>
      <c r="I39" s="26">
        <v>0</v>
      </c>
      <c r="J39" s="26">
        <v>0</v>
      </c>
      <c r="L39" s="3"/>
      <c r="M39" s="1"/>
      <c r="N39" s="1"/>
    </row>
    <row r="40" spans="1:15" ht="62.25" customHeight="1" x14ac:dyDescent="0.25">
      <c r="A40" s="82"/>
      <c r="B40" s="82"/>
      <c r="C40" s="7" t="s">
        <v>118</v>
      </c>
      <c r="D40" s="36" t="s">
        <v>14</v>
      </c>
      <c r="E40" s="68" t="s">
        <v>15</v>
      </c>
      <c r="F40" s="68" t="s">
        <v>113</v>
      </c>
      <c r="G40" s="28">
        <f>H40+I40+J40</f>
        <v>1070.3378600000001</v>
      </c>
      <c r="H40" s="86">
        <v>0</v>
      </c>
      <c r="I40" s="86">
        <v>0</v>
      </c>
      <c r="J40" s="86">
        <v>1070.3378600000001</v>
      </c>
      <c r="L40" s="3"/>
      <c r="M40" s="1"/>
      <c r="N40" s="1"/>
    </row>
    <row r="41" spans="1:15" x14ac:dyDescent="0.25">
      <c r="A41" s="46"/>
      <c r="B41" s="121" t="s">
        <v>9</v>
      </c>
      <c r="C41" s="116"/>
      <c r="D41" s="118"/>
      <c r="E41" s="120"/>
      <c r="F41" s="115"/>
      <c r="G41" s="13">
        <f>G31+G14+G35</f>
        <v>49072.351270000006</v>
      </c>
      <c r="H41" s="13">
        <f>H31+H14+H35+H40</f>
        <v>19055.52737</v>
      </c>
      <c r="I41" s="13">
        <f>I31+I14+I35+I40</f>
        <v>23606.707490000001</v>
      </c>
      <c r="J41" s="13">
        <f>J31+J14+J35+J40</f>
        <v>7480.4542700000002</v>
      </c>
      <c r="M41" s="175"/>
      <c r="N41" s="1"/>
    </row>
    <row r="42" spans="1:15" ht="54" customHeight="1" x14ac:dyDescent="0.25">
      <c r="A42" s="138">
        <v>2</v>
      </c>
      <c r="B42" s="135" t="s">
        <v>22</v>
      </c>
      <c r="C42" s="7" t="s">
        <v>32</v>
      </c>
      <c r="D42" s="92" t="s">
        <v>14</v>
      </c>
      <c r="E42" s="36" t="s">
        <v>15</v>
      </c>
      <c r="F42" s="119" t="s">
        <v>113</v>
      </c>
      <c r="G42" s="10">
        <f>H42+I42+J42</f>
        <v>19728.347069999996</v>
      </c>
      <c r="H42" s="13">
        <f>H43+H44+H45+H46+H47+H49</f>
        <v>9535.0578299999979</v>
      </c>
      <c r="I42" s="13">
        <f t="shared" ref="I42" si="2">I43+I44+I45+I46+I47+I49</f>
        <v>3845.6898000000001</v>
      </c>
      <c r="J42" s="13">
        <f>J43+J44+J45+J46+J47</f>
        <v>6347.59944</v>
      </c>
      <c r="K42" s="3"/>
      <c r="M42" s="175"/>
      <c r="N42" s="1"/>
    </row>
    <row r="43" spans="1:15" ht="87.75" customHeight="1" x14ac:dyDescent="0.25">
      <c r="A43" s="55"/>
      <c r="B43" s="136"/>
      <c r="C43" s="127" t="s">
        <v>90</v>
      </c>
      <c r="D43" s="136"/>
      <c r="E43" s="53"/>
      <c r="F43" s="27"/>
      <c r="G43" s="10">
        <f t="shared" ref="G43:G51" si="3">H43+I43+J43</f>
        <v>4226.20442</v>
      </c>
      <c r="H43" s="6">
        <v>4226.20442</v>
      </c>
      <c r="I43" s="6">
        <v>0</v>
      </c>
      <c r="J43" s="6">
        <v>0</v>
      </c>
      <c r="M43" s="83"/>
      <c r="N43" s="83"/>
      <c r="O43" s="3"/>
    </row>
    <row r="44" spans="1:15" ht="56.25" customHeight="1" x14ac:dyDescent="0.25">
      <c r="A44" s="9"/>
      <c r="B44" s="9"/>
      <c r="C44" s="75" t="s">
        <v>76</v>
      </c>
      <c r="D44" s="9"/>
      <c r="E44" s="51"/>
      <c r="F44" s="23"/>
      <c r="G44" s="10">
        <f t="shared" si="3"/>
        <v>6211.6457899999996</v>
      </c>
      <c r="H44" s="25">
        <v>4596.1773999999996</v>
      </c>
      <c r="I44" s="25">
        <v>1615.46839</v>
      </c>
      <c r="J44" s="25">
        <v>0</v>
      </c>
      <c r="M44" s="1"/>
      <c r="N44" s="1"/>
    </row>
    <row r="45" spans="1:15" ht="69" customHeight="1" x14ac:dyDescent="0.25">
      <c r="A45" s="46"/>
      <c r="B45" s="9"/>
      <c r="C45" s="89" t="s">
        <v>128</v>
      </c>
      <c r="D45" s="9"/>
      <c r="E45" s="51"/>
      <c r="F45" s="23"/>
      <c r="G45" s="10">
        <f t="shared" si="3"/>
        <v>247.91211000000001</v>
      </c>
      <c r="H45" s="25">
        <v>247.91211000000001</v>
      </c>
      <c r="I45" s="25">
        <v>0</v>
      </c>
      <c r="J45" s="25">
        <v>0</v>
      </c>
      <c r="M45" s="1"/>
      <c r="N45" s="1"/>
    </row>
    <row r="46" spans="1:15" ht="84.75" customHeight="1" x14ac:dyDescent="0.25">
      <c r="A46" s="9"/>
      <c r="B46" s="46"/>
      <c r="C46" s="122" t="s">
        <v>80</v>
      </c>
      <c r="D46" s="46"/>
      <c r="E46" s="54"/>
      <c r="F46" s="23"/>
      <c r="G46" s="10">
        <f t="shared" si="3"/>
        <v>3736.2785700000004</v>
      </c>
      <c r="H46" s="14">
        <v>464.76389999999998</v>
      </c>
      <c r="I46" s="25">
        <v>776.76642000000004</v>
      </c>
      <c r="J46" s="25">
        <v>2494.7482500000001</v>
      </c>
      <c r="M46" s="83"/>
      <c r="N46" s="83"/>
    </row>
    <row r="47" spans="1:15" ht="45" customHeight="1" x14ac:dyDescent="0.25">
      <c r="A47" s="137"/>
      <c r="B47" s="9"/>
      <c r="C47" s="144" t="s">
        <v>91</v>
      </c>
      <c r="D47" s="9"/>
      <c r="E47" s="51" t="s">
        <v>77</v>
      </c>
      <c r="F47" s="23"/>
      <c r="G47" s="79">
        <f t="shared" si="3"/>
        <v>5306.3061799999996</v>
      </c>
      <c r="H47" s="14">
        <f>H48+H49</f>
        <v>0</v>
      </c>
      <c r="I47" s="14">
        <v>1453.45499</v>
      </c>
      <c r="J47" s="14">
        <f t="shared" ref="J47" si="4">J48+J49</f>
        <v>3852.8511899999999</v>
      </c>
      <c r="M47" s="83"/>
      <c r="N47" s="83"/>
    </row>
    <row r="48" spans="1:15" ht="47.25" customHeight="1" x14ac:dyDescent="0.25">
      <c r="A48" s="9"/>
      <c r="B48" s="137"/>
      <c r="C48" s="144"/>
      <c r="D48" s="137"/>
      <c r="E48" s="51" t="s">
        <v>78</v>
      </c>
      <c r="F48" s="23"/>
      <c r="G48" s="10">
        <f t="shared" si="3"/>
        <v>5306.3061799999996</v>
      </c>
      <c r="H48" s="5">
        <v>0</v>
      </c>
      <c r="I48" s="6">
        <v>1453.45499</v>
      </c>
      <c r="J48" s="6">
        <v>3852.8511899999999</v>
      </c>
      <c r="M48" s="83"/>
      <c r="N48" s="83"/>
    </row>
    <row r="49" spans="1:15" ht="36" x14ac:dyDescent="0.25">
      <c r="A49" s="9"/>
      <c r="B49" s="9"/>
      <c r="C49" s="145"/>
      <c r="D49" s="9"/>
      <c r="E49" s="51" t="s">
        <v>79</v>
      </c>
      <c r="F49" s="15"/>
      <c r="G49" s="10">
        <f t="shared" si="3"/>
        <v>0</v>
      </c>
      <c r="H49" s="5">
        <v>0</v>
      </c>
      <c r="I49" s="6">
        <v>0</v>
      </c>
      <c r="J49" s="5">
        <v>0</v>
      </c>
      <c r="M49" s="83"/>
      <c r="N49" s="83"/>
    </row>
    <row r="50" spans="1:15" ht="123" customHeight="1" x14ac:dyDescent="0.25">
      <c r="A50" s="24"/>
      <c r="B50" s="24"/>
      <c r="C50" s="127" t="s">
        <v>124</v>
      </c>
      <c r="D50" s="24"/>
      <c r="E50" s="36"/>
      <c r="F50" s="45" t="s">
        <v>123</v>
      </c>
      <c r="G50" s="10">
        <f t="shared" si="3"/>
        <v>0</v>
      </c>
      <c r="H50" s="5">
        <v>0</v>
      </c>
      <c r="I50" s="6">
        <v>0</v>
      </c>
      <c r="J50" s="5">
        <v>0</v>
      </c>
      <c r="M50" s="83"/>
      <c r="N50" s="83"/>
    </row>
    <row r="51" spans="1:15" ht="160.5" customHeight="1" x14ac:dyDescent="0.25">
      <c r="A51" s="55"/>
      <c r="B51" s="55"/>
      <c r="C51" s="127" t="s">
        <v>125</v>
      </c>
      <c r="D51" s="92"/>
      <c r="E51" s="36"/>
      <c r="F51" s="69"/>
      <c r="G51" s="10">
        <f t="shared" si="3"/>
        <v>0</v>
      </c>
      <c r="H51" s="5">
        <v>0</v>
      </c>
      <c r="I51" s="6">
        <v>0</v>
      </c>
      <c r="J51" s="5">
        <v>0</v>
      </c>
      <c r="M51" s="83"/>
      <c r="N51" s="83"/>
    </row>
    <row r="52" spans="1:15" ht="51.75" customHeight="1" x14ac:dyDescent="0.25">
      <c r="A52" s="24"/>
      <c r="B52" s="24"/>
      <c r="C52" s="65" t="s">
        <v>75</v>
      </c>
      <c r="D52" s="23" t="s">
        <v>14</v>
      </c>
      <c r="E52" s="23" t="s">
        <v>15</v>
      </c>
      <c r="F52" s="117" t="s">
        <v>113</v>
      </c>
      <c r="G52" s="34">
        <f t="shared" ref="G52" si="5">H52+I52+J52</f>
        <v>398.14195000000001</v>
      </c>
      <c r="H52" s="35">
        <v>398.14195000000001</v>
      </c>
      <c r="I52" s="35">
        <v>0</v>
      </c>
      <c r="J52" s="35">
        <v>0</v>
      </c>
      <c r="L52" s="3"/>
      <c r="M52" s="1"/>
      <c r="N52" s="1"/>
    </row>
    <row r="53" spans="1:15" ht="17.25" customHeight="1" x14ac:dyDescent="0.25">
      <c r="A53" s="125"/>
      <c r="B53" s="121" t="s">
        <v>9</v>
      </c>
      <c r="C53" s="116"/>
      <c r="D53" s="118"/>
      <c r="E53" s="104"/>
      <c r="F53" s="115"/>
      <c r="G53" s="13">
        <f>G42+G52</f>
        <v>20126.489019999997</v>
      </c>
      <c r="H53" s="13">
        <f>H42+H52</f>
        <v>9933.1997799999972</v>
      </c>
      <c r="I53" s="13">
        <f>I42+I52</f>
        <v>3845.6898000000001</v>
      </c>
      <c r="J53" s="13">
        <f>J42+J52</f>
        <v>6347.59944</v>
      </c>
      <c r="K53" s="3"/>
      <c r="M53" s="1"/>
      <c r="N53" s="1"/>
    </row>
    <row r="54" spans="1:15" ht="63" customHeight="1" x14ac:dyDescent="0.25">
      <c r="A54" s="64">
        <v>3</v>
      </c>
      <c r="B54" s="55" t="s">
        <v>23</v>
      </c>
      <c r="C54" s="7" t="s">
        <v>29</v>
      </c>
      <c r="D54" s="27" t="s">
        <v>14</v>
      </c>
      <c r="E54" s="27" t="s">
        <v>15</v>
      </c>
      <c r="F54" s="27" t="s">
        <v>113</v>
      </c>
      <c r="G54" s="10">
        <f>G55+G56+G57+G58+G59+G60+G61+G62+G64+G65+G63</f>
        <v>72526.406300000002</v>
      </c>
      <c r="H54" s="10">
        <f>H55+H56+H57+H58+H59+H60+H61+H62+H64+H65+H63</f>
        <v>29642.82663</v>
      </c>
      <c r="I54" s="10">
        <f>I55+I56+I57+I58+I59+I60+I61+I62+I64+I65+I63</f>
        <v>40210.225529999996</v>
      </c>
      <c r="J54" s="10">
        <f>J55+J56+J57+J58+J59+J60+J61+J62+J64+J65+J63</f>
        <v>2673.3541400000004</v>
      </c>
      <c r="M54" s="1"/>
      <c r="N54" s="1"/>
    </row>
    <row r="55" spans="1:15" ht="77.25" customHeight="1" x14ac:dyDescent="0.25">
      <c r="A55" s="48"/>
      <c r="B55" s="9"/>
      <c r="C55" s="67" t="s">
        <v>92</v>
      </c>
      <c r="D55" s="23"/>
      <c r="E55" s="23"/>
      <c r="F55" s="23"/>
      <c r="G55" s="14">
        <f t="shared" ref="G55:G83" si="6">H55+I55+J55</f>
        <v>31234.164240000002</v>
      </c>
      <c r="H55" s="25">
        <v>19267.596000000001</v>
      </c>
      <c r="I55" s="25">
        <v>11966.568240000001</v>
      </c>
      <c r="J55" s="25">
        <v>0</v>
      </c>
      <c r="M55" s="83"/>
      <c r="N55" s="83"/>
      <c r="O55" s="3"/>
    </row>
    <row r="56" spans="1:15" ht="87.75" customHeight="1" x14ac:dyDescent="0.25">
      <c r="A56" s="48"/>
      <c r="B56" s="9"/>
      <c r="C56" s="101" t="s">
        <v>26</v>
      </c>
      <c r="D56" s="23"/>
      <c r="E56" s="23"/>
      <c r="F56" s="23"/>
      <c r="G56" s="14">
        <f t="shared" si="6"/>
        <v>11646.628049999999</v>
      </c>
      <c r="H56" s="25">
        <v>6682.8781399999998</v>
      </c>
      <c r="I56" s="25">
        <v>4963.7499100000005</v>
      </c>
      <c r="J56" s="25">
        <v>0</v>
      </c>
      <c r="M56" s="1"/>
      <c r="N56" s="1"/>
    </row>
    <row r="57" spans="1:15" ht="61.5" customHeight="1" x14ac:dyDescent="0.25">
      <c r="A57" s="66"/>
      <c r="B57" s="24"/>
      <c r="C57" s="127" t="s">
        <v>93</v>
      </c>
      <c r="D57" s="15"/>
      <c r="E57" s="15"/>
      <c r="F57" s="15"/>
      <c r="G57" s="5">
        <f t="shared" si="6"/>
        <v>2288.5272599999998</v>
      </c>
      <c r="H57" s="6">
        <v>2288.5272599999998</v>
      </c>
      <c r="I57" s="6">
        <v>0</v>
      </c>
      <c r="J57" s="6">
        <v>0</v>
      </c>
      <c r="M57" s="1"/>
      <c r="N57" s="1"/>
    </row>
    <row r="58" spans="1:15" ht="72.75" customHeight="1" x14ac:dyDescent="0.25">
      <c r="A58" s="55"/>
      <c r="B58" s="55"/>
      <c r="C58" s="67" t="s">
        <v>133</v>
      </c>
      <c r="D58" s="55"/>
      <c r="E58" s="55"/>
      <c r="F58" s="55"/>
      <c r="G58" s="14">
        <f t="shared" si="6"/>
        <v>13724.307369999999</v>
      </c>
      <c r="H58" s="25">
        <v>157.81523999999999</v>
      </c>
      <c r="I58" s="25">
        <v>12128.81871</v>
      </c>
      <c r="J58" s="25">
        <v>1437.6734200000001</v>
      </c>
      <c r="M58" s="1"/>
      <c r="N58" s="1"/>
    </row>
    <row r="59" spans="1:15" ht="63.75" customHeight="1" x14ac:dyDescent="0.25">
      <c r="A59" s="9"/>
      <c r="B59" s="9"/>
      <c r="C59" s="75" t="s">
        <v>135</v>
      </c>
      <c r="D59" s="9"/>
      <c r="E59" s="9"/>
      <c r="F59" s="9"/>
      <c r="G59" s="14">
        <f t="shared" si="6"/>
        <v>99.568359999999998</v>
      </c>
      <c r="H59" s="25">
        <v>99.568359999999998</v>
      </c>
      <c r="I59" s="25">
        <v>0</v>
      </c>
      <c r="J59" s="25">
        <v>0</v>
      </c>
      <c r="M59" s="1"/>
      <c r="N59" s="1"/>
    </row>
    <row r="60" spans="1:15" ht="64.5" customHeight="1" x14ac:dyDescent="0.25">
      <c r="A60" s="9"/>
      <c r="B60" s="9"/>
      <c r="C60" s="103" t="s">
        <v>94</v>
      </c>
      <c r="D60" s="9"/>
      <c r="E60" s="9"/>
      <c r="F60" s="9"/>
      <c r="G60" s="5">
        <f t="shared" si="6"/>
        <v>224.63596999999999</v>
      </c>
      <c r="H60" s="6">
        <v>125.67892000000001</v>
      </c>
      <c r="I60" s="6">
        <v>98.957049999999995</v>
      </c>
      <c r="J60" s="6">
        <v>0</v>
      </c>
      <c r="M60" s="1"/>
      <c r="N60" s="1"/>
    </row>
    <row r="61" spans="1:15" ht="65.25" customHeight="1" x14ac:dyDescent="0.25">
      <c r="A61" s="9"/>
      <c r="B61" s="9"/>
      <c r="C61" s="101" t="s">
        <v>95</v>
      </c>
      <c r="D61" s="9"/>
      <c r="E61" s="9"/>
      <c r="F61" s="9"/>
      <c r="G61" s="14">
        <f t="shared" si="6"/>
        <v>28.041910000000001</v>
      </c>
      <c r="H61" s="25">
        <v>0</v>
      </c>
      <c r="I61" s="25">
        <v>28.041910000000001</v>
      </c>
      <c r="J61" s="25">
        <v>0</v>
      </c>
      <c r="M61" s="1"/>
      <c r="N61" s="1"/>
    </row>
    <row r="62" spans="1:15" ht="109.5" customHeight="1" x14ac:dyDescent="0.25">
      <c r="A62" s="9"/>
      <c r="B62" s="9"/>
      <c r="C62" s="122" t="s">
        <v>136</v>
      </c>
      <c r="D62" s="9"/>
      <c r="E62" s="9"/>
      <c r="F62" s="9"/>
      <c r="G62" s="14">
        <f t="shared" si="6"/>
        <v>120.90406</v>
      </c>
      <c r="H62" s="25">
        <v>38.36842</v>
      </c>
      <c r="I62" s="25">
        <v>82.535640000000001</v>
      </c>
      <c r="J62" s="25">
        <v>0</v>
      </c>
      <c r="M62" s="1"/>
      <c r="N62" s="1"/>
    </row>
    <row r="63" spans="1:15" ht="99.75" customHeight="1" x14ac:dyDescent="0.25">
      <c r="A63" s="9"/>
      <c r="B63" s="9"/>
      <c r="C63" s="103" t="s">
        <v>96</v>
      </c>
      <c r="D63" s="9"/>
      <c r="E63" s="9"/>
      <c r="F63" s="9"/>
      <c r="G63" s="5">
        <f t="shared" si="6"/>
        <v>12181.24379</v>
      </c>
      <c r="H63" s="6">
        <v>254.00899999999999</v>
      </c>
      <c r="I63" s="6">
        <v>10691.55407</v>
      </c>
      <c r="J63" s="6">
        <v>1235.6807200000001</v>
      </c>
      <c r="M63" s="1"/>
      <c r="N63" s="1"/>
    </row>
    <row r="64" spans="1:15" ht="60.75" customHeight="1" x14ac:dyDescent="0.25">
      <c r="A64" s="43"/>
      <c r="B64" s="43"/>
      <c r="C64" s="127" t="s">
        <v>69</v>
      </c>
      <c r="D64" s="43"/>
      <c r="E64" s="43"/>
      <c r="F64" s="43"/>
      <c r="G64" s="5">
        <f t="shared" si="6"/>
        <v>596.33363000000008</v>
      </c>
      <c r="H64" s="6">
        <v>346.33363000000003</v>
      </c>
      <c r="I64" s="6">
        <f>250</f>
        <v>250</v>
      </c>
      <c r="J64" s="6">
        <v>0</v>
      </c>
      <c r="M64" s="1"/>
      <c r="N64" s="1"/>
    </row>
    <row r="65" spans="1:14" ht="96.75" customHeight="1" x14ac:dyDescent="0.25">
      <c r="A65" s="136"/>
      <c r="B65" s="139"/>
      <c r="C65" s="127" t="s">
        <v>97</v>
      </c>
      <c r="D65" s="94"/>
      <c r="E65" s="55"/>
      <c r="F65" s="140"/>
      <c r="G65" s="5">
        <f t="shared" si="6"/>
        <v>382.05166000000003</v>
      </c>
      <c r="H65" s="6">
        <v>382.05166000000003</v>
      </c>
      <c r="I65" s="6">
        <v>0</v>
      </c>
      <c r="J65" s="6">
        <v>0</v>
      </c>
      <c r="M65" s="1"/>
      <c r="N65" s="1"/>
    </row>
    <row r="66" spans="1:14" ht="37.5" customHeight="1" x14ac:dyDescent="0.25">
      <c r="A66" s="128"/>
      <c r="B66" s="161"/>
      <c r="C66" s="177" t="s">
        <v>28</v>
      </c>
      <c r="D66" s="51" t="s">
        <v>14</v>
      </c>
      <c r="E66" s="141" t="s">
        <v>15</v>
      </c>
      <c r="F66" s="15" t="s">
        <v>82</v>
      </c>
      <c r="G66" s="10">
        <f t="shared" si="6"/>
        <v>52370.10555</v>
      </c>
      <c r="H66" s="13">
        <f>H67+H68</f>
        <v>1734.6340299999999</v>
      </c>
      <c r="I66" s="13">
        <f t="shared" ref="I66:J66" si="7">I67+I68</f>
        <v>18635.825649999999</v>
      </c>
      <c r="J66" s="13">
        <f t="shared" si="7"/>
        <v>31999.64587</v>
      </c>
      <c r="M66" s="1"/>
      <c r="N66" s="1"/>
    </row>
    <row r="67" spans="1:14" ht="37.5" customHeight="1" x14ac:dyDescent="0.25">
      <c r="A67" s="46"/>
      <c r="B67" s="161"/>
      <c r="C67" s="178"/>
      <c r="D67" s="42"/>
      <c r="E67" s="9"/>
      <c r="F67" s="36" t="s">
        <v>83</v>
      </c>
      <c r="G67" s="5">
        <f t="shared" si="6"/>
        <v>236.5915</v>
      </c>
      <c r="H67" s="6">
        <v>236.5915</v>
      </c>
      <c r="I67" s="6">
        <v>0</v>
      </c>
      <c r="J67" s="6">
        <v>0</v>
      </c>
      <c r="M67" s="1"/>
      <c r="N67" s="1"/>
    </row>
    <row r="68" spans="1:14" ht="49.5" customHeight="1" x14ac:dyDescent="0.25">
      <c r="A68" s="134"/>
      <c r="B68" s="161"/>
      <c r="C68" s="178"/>
      <c r="D68" s="42"/>
      <c r="E68" s="9"/>
      <c r="F68" s="27" t="s">
        <v>114</v>
      </c>
      <c r="G68" s="33">
        <f t="shared" si="6"/>
        <v>52133.514049999998</v>
      </c>
      <c r="H68" s="26">
        <v>1498.0425299999999</v>
      </c>
      <c r="I68" s="26">
        <v>18635.825649999999</v>
      </c>
      <c r="J68" s="26">
        <f>962.52579+525.8138+584.56931+667.25375+354.82163+28904.66159</f>
        <v>31999.64587</v>
      </c>
      <c r="M68" s="1"/>
      <c r="N68" s="1"/>
    </row>
    <row r="69" spans="1:14" x14ac:dyDescent="0.25">
      <c r="A69" s="125"/>
      <c r="B69" s="176" t="s">
        <v>9</v>
      </c>
      <c r="C69" s="148"/>
      <c r="D69" s="118"/>
      <c r="E69" s="120"/>
      <c r="F69" s="118"/>
      <c r="G69" s="13">
        <f>G54+G66</f>
        <v>124896.51185000001</v>
      </c>
      <c r="H69" s="13">
        <f>H54+H66</f>
        <v>31377.460660000001</v>
      </c>
      <c r="I69" s="13">
        <f>I54+I66</f>
        <v>58846.051179999995</v>
      </c>
      <c r="J69" s="13">
        <f>J54+J66</f>
        <v>34673.000010000003</v>
      </c>
      <c r="K69" s="3"/>
      <c r="M69" s="1"/>
      <c r="N69" s="1"/>
    </row>
    <row r="70" spans="1:14" ht="30" customHeight="1" x14ac:dyDescent="0.25">
      <c r="A70" s="64">
        <v>4</v>
      </c>
      <c r="B70" s="173" t="s">
        <v>24</v>
      </c>
      <c r="C70" s="7" t="s">
        <v>117</v>
      </c>
      <c r="D70" s="53" t="s">
        <v>14</v>
      </c>
      <c r="E70" s="179" t="s">
        <v>15</v>
      </c>
      <c r="F70" s="168" t="s">
        <v>113</v>
      </c>
      <c r="G70" s="10">
        <f>G71+G72+G73+G74</f>
        <v>2157.2465000000002</v>
      </c>
      <c r="H70" s="10">
        <f>H71+H72+H73+H74</f>
        <v>2054.60302</v>
      </c>
      <c r="I70" s="10">
        <f>I71+I72+I73+I74</f>
        <v>102.64348</v>
      </c>
      <c r="J70" s="10">
        <f>J71+J72+J73+J74</f>
        <v>0</v>
      </c>
      <c r="M70" s="1"/>
      <c r="N70" s="1"/>
    </row>
    <row r="71" spans="1:14" ht="78" customHeight="1" x14ac:dyDescent="0.25">
      <c r="A71" s="146"/>
      <c r="B71" s="174"/>
      <c r="C71" s="124" t="s">
        <v>98</v>
      </c>
      <c r="D71" s="49"/>
      <c r="E71" s="172"/>
      <c r="F71" s="169"/>
      <c r="G71" s="5">
        <f t="shared" si="6"/>
        <v>206.80914000000001</v>
      </c>
      <c r="H71" s="6">
        <v>206.80914000000001</v>
      </c>
      <c r="I71" s="6">
        <v>0</v>
      </c>
      <c r="J71" s="6">
        <v>0</v>
      </c>
      <c r="M71" s="1"/>
      <c r="N71" s="1"/>
    </row>
    <row r="72" spans="1:14" ht="51.75" customHeight="1" x14ac:dyDescent="0.25">
      <c r="A72" s="146"/>
      <c r="B72" s="9"/>
      <c r="C72" s="124" t="s">
        <v>99</v>
      </c>
      <c r="D72" s="49"/>
      <c r="E72" s="51"/>
      <c r="F72" s="42"/>
      <c r="G72" s="5">
        <f t="shared" si="6"/>
        <v>231.96628000000001</v>
      </c>
      <c r="H72" s="6">
        <v>231.96628000000001</v>
      </c>
      <c r="I72" s="6">
        <v>0</v>
      </c>
      <c r="J72" s="6">
        <v>0</v>
      </c>
      <c r="M72" s="1"/>
      <c r="N72" s="1"/>
    </row>
    <row r="73" spans="1:14" ht="73.5" customHeight="1" x14ac:dyDescent="0.25">
      <c r="A73" s="125"/>
      <c r="B73" s="9"/>
      <c r="C73" s="75" t="s">
        <v>100</v>
      </c>
      <c r="D73" s="49"/>
      <c r="E73" s="51"/>
      <c r="F73" s="42"/>
      <c r="G73" s="14">
        <v>1065.9179999999999</v>
      </c>
      <c r="H73" s="25">
        <v>1065.9179999999999</v>
      </c>
      <c r="I73" s="25">
        <v>0</v>
      </c>
      <c r="J73" s="25">
        <v>0</v>
      </c>
      <c r="M73" s="1"/>
      <c r="N73" s="1"/>
    </row>
    <row r="74" spans="1:14" ht="77.25" customHeight="1" x14ac:dyDescent="0.25">
      <c r="A74" s="125"/>
      <c r="B74" s="9"/>
      <c r="C74" s="67" t="s">
        <v>134</v>
      </c>
      <c r="D74" s="77"/>
      <c r="E74" s="77"/>
      <c r="F74" s="78"/>
      <c r="G74" s="14">
        <f t="shared" si="6"/>
        <v>652.55307999999991</v>
      </c>
      <c r="H74" s="25">
        <v>549.90959999999995</v>
      </c>
      <c r="I74" s="25">
        <v>102.64348</v>
      </c>
      <c r="J74" s="25">
        <v>0</v>
      </c>
      <c r="M74" s="83"/>
      <c r="N74" s="1"/>
    </row>
    <row r="75" spans="1:14" ht="37.5" customHeight="1" x14ac:dyDescent="0.25">
      <c r="A75" s="126"/>
      <c r="B75" s="24"/>
      <c r="C75" s="29" t="s">
        <v>64</v>
      </c>
      <c r="D75" s="54" t="s">
        <v>14</v>
      </c>
      <c r="E75" s="15" t="s">
        <v>15</v>
      </c>
      <c r="F75" s="15" t="s">
        <v>113</v>
      </c>
      <c r="G75" s="10">
        <f t="shared" si="6"/>
        <v>28592.836939999997</v>
      </c>
      <c r="H75" s="13">
        <v>0</v>
      </c>
      <c r="I75" s="13">
        <v>1254.5686000000001</v>
      </c>
      <c r="J75" s="13">
        <v>27338.268339999999</v>
      </c>
      <c r="L75" s="3"/>
      <c r="M75" s="1"/>
      <c r="N75" s="1"/>
    </row>
    <row r="76" spans="1:14" x14ac:dyDescent="0.25">
      <c r="A76" s="138"/>
      <c r="B76" s="149" t="s">
        <v>9</v>
      </c>
      <c r="C76" s="150"/>
      <c r="D76" s="94"/>
      <c r="E76" s="36"/>
      <c r="F76" s="36"/>
      <c r="G76" s="10">
        <f>G70+G75</f>
        <v>30750.083439999999</v>
      </c>
      <c r="H76" s="13">
        <f>H70+H75</f>
        <v>2054.60302</v>
      </c>
      <c r="I76" s="13">
        <f>I70+I75</f>
        <v>1357.21208</v>
      </c>
      <c r="J76" s="13">
        <f>J70+J75</f>
        <v>27338.268339999999</v>
      </c>
      <c r="M76" s="1"/>
      <c r="N76" s="1"/>
    </row>
    <row r="77" spans="1:14" ht="72" customHeight="1" x14ac:dyDescent="0.25">
      <c r="A77" s="99">
        <v>5</v>
      </c>
      <c r="B77" s="55" t="s">
        <v>101</v>
      </c>
      <c r="C77" s="29" t="s">
        <v>102</v>
      </c>
      <c r="D77" s="27" t="s">
        <v>14</v>
      </c>
      <c r="E77" s="27" t="s">
        <v>15</v>
      </c>
      <c r="F77" s="27" t="s">
        <v>113</v>
      </c>
      <c r="G77" s="10">
        <f>H77+I77+J77</f>
        <v>2098.5487499999999</v>
      </c>
      <c r="H77" s="13">
        <f>H78+H79+H80+H81+H82</f>
        <v>861.16547999999989</v>
      </c>
      <c r="I77" s="13">
        <f t="shared" ref="I77:J77" si="8">I78+I79+I80+I81+I82</f>
        <v>364.48700000000002</v>
      </c>
      <c r="J77" s="13">
        <f t="shared" si="8"/>
        <v>872.89626999999996</v>
      </c>
      <c r="M77" s="1"/>
      <c r="N77" s="1"/>
    </row>
    <row r="78" spans="1:14" ht="80.25" customHeight="1" x14ac:dyDescent="0.25">
      <c r="A78" s="48"/>
      <c r="B78" s="9"/>
      <c r="C78" s="89" t="s">
        <v>74</v>
      </c>
      <c r="D78" s="23"/>
      <c r="E78" s="23"/>
      <c r="F78" s="23"/>
      <c r="G78" s="14">
        <f t="shared" si="6"/>
        <v>1635.27973</v>
      </c>
      <c r="H78" s="25">
        <v>850.29287999999997</v>
      </c>
      <c r="I78" s="25">
        <v>0</v>
      </c>
      <c r="J78" s="25">
        <v>784.98685</v>
      </c>
      <c r="M78" s="1"/>
      <c r="N78" s="1"/>
    </row>
    <row r="79" spans="1:14" ht="51" customHeight="1" x14ac:dyDescent="0.25">
      <c r="A79" s="48"/>
      <c r="B79" s="9"/>
      <c r="C79" s="87" t="s">
        <v>103</v>
      </c>
      <c r="D79" s="23"/>
      <c r="E79" s="23"/>
      <c r="F79" s="23"/>
      <c r="G79" s="5">
        <f t="shared" si="6"/>
        <v>8.8366000000000007</v>
      </c>
      <c r="H79" s="6">
        <v>8.8366000000000007</v>
      </c>
      <c r="I79" s="6">
        <v>0</v>
      </c>
      <c r="J79" s="6">
        <v>0</v>
      </c>
      <c r="M79" s="1"/>
      <c r="N79" s="1"/>
    </row>
    <row r="80" spans="1:14" ht="9.75" hidden="1" customHeight="1" x14ac:dyDescent="0.25">
      <c r="A80" s="48"/>
      <c r="B80" s="9"/>
      <c r="C80" s="87"/>
      <c r="D80" s="23"/>
      <c r="E80" s="23"/>
      <c r="F80" s="23"/>
      <c r="G80" s="5">
        <f t="shared" si="6"/>
        <v>0</v>
      </c>
      <c r="H80" s="6">
        <v>0</v>
      </c>
      <c r="I80" s="6">
        <v>0</v>
      </c>
      <c r="J80" s="6">
        <v>0</v>
      </c>
      <c r="M80" s="1"/>
      <c r="N80" s="1"/>
    </row>
    <row r="81" spans="1:18" ht="63.75" customHeight="1" x14ac:dyDescent="0.25">
      <c r="A81" s="48"/>
      <c r="B81" s="9"/>
      <c r="C81" s="89" t="s">
        <v>104</v>
      </c>
      <c r="D81" s="23"/>
      <c r="E81" s="23"/>
      <c r="F81" s="23"/>
      <c r="G81" s="14">
        <f t="shared" si="6"/>
        <v>366.52300000000002</v>
      </c>
      <c r="H81" s="25">
        <v>2.036</v>
      </c>
      <c r="I81" s="25">
        <v>364.48700000000002</v>
      </c>
      <c r="J81" s="25">
        <v>0</v>
      </c>
      <c r="M81" s="1"/>
      <c r="N81" s="1"/>
    </row>
    <row r="82" spans="1:18" ht="60" x14ac:dyDescent="0.25">
      <c r="A82" s="48"/>
      <c r="B82" s="9"/>
      <c r="C82" s="124" t="s">
        <v>120</v>
      </c>
      <c r="D82" s="15"/>
      <c r="E82" s="15"/>
      <c r="F82" s="15"/>
      <c r="G82" s="5">
        <f t="shared" si="6"/>
        <v>87.909419999999997</v>
      </c>
      <c r="H82" s="6">
        <v>0</v>
      </c>
      <c r="I82" s="6">
        <v>0</v>
      </c>
      <c r="J82" s="6">
        <v>87.909419999999997</v>
      </c>
      <c r="M82" s="1"/>
      <c r="N82" s="1"/>
    </row>
    <row r="83" spans="1:18" ht="36" x14ac:dyDescent="0.25">
      <c r="A83" s="56"/>
      <c r="B83" s="43"/>
      <c r="C83" s="108" t="s">
        <v>34</v>
      </c>
      <c r="D83" s="51" t="s">
        <v>14</v>
      </c>
      <c r="E83" s="53" t="s">
        <v>15</v>
      </c>
      <c r="F83" s="27" t="s">
        <v>113</v>
      </c>
      <c r="G83" s="79">
        <f t="shared" si="6"/>
        <v>26443.186990000002</v>
      </c>
      <c r="H83" s="79">
        <f>138.18998+6507.79988</f>
        <v>6645.9898599999997</v>
      </c>
      <c r="I83" s="79">
        <v>1520.3009999999999</v>
      </c>
      <c r="J83" s="79">
        <v>18276.896130000001</v>
      </c>
      <c r="M83" s="1"/>
      <c r="N83" s="1"/>
      <c r="O83" s="3"/>
    </row>
    <row r="84" spans="1:18" ht="19.5" customHeight="1" x14ac:dyDescent="0.25">
      <c r="A84" s="126"/>
      <c r="B84" s="147" t="s">
        <v>9</v>
      </c>
      <c r="C84" s="148"/>
      <c r="D84" s="62"/>
      <c r="E84" s="62"/>
      <c r="F84" s="69"/>
      <c r="G84" s="10">
        <f>G77+G83</f>
        <v>28541.735740000004</v>
      </c>
      <c r="H84" s="13">
        <f>H77+H83</f>
        <v>7507.1553399999993</v>
      </c>
      <c r="I84" s="13">
        <f>I77+I83</f>
        <v>1884.788</v>
      </c>
      <c r="J84" s="13">
        <f>J77+J83</f>
        <v>19149.792400000002</v>
      </c>
    </row>
    <row r="85" spans="1:18" ht="38.25" customHeight="1" x14ac:dyDescent="0.25">
      <c r="A85" s="99">
        <v>6</v>
      </c>
      <c r="B85" s="173" t="s">
        <v>81</v>
      </c>
      <c r="C85" s="29" t="s">
        <v>16</v>
      </c>
      <c r="D85" s="53" t="s">
        <v>14</v>
      </c>
      <c r="E85" s="27" t="s">
        <v>15</v>
      </c>
      <c r="F85" s="52" t="s">
        <v>113</v>
      </c>
      <c r="G85" s="10">
        <f>H85+I85+J85</f>
        <v>47075.195750000006</v>
      </c>
      <c r="H85" s="10">
        <f t="shared" ref="H85:J85" si="9">H86+H87</f>
        <v>468.99286000000001</v>
      </c>
      <c r="I85" s="10">
        <f t="shared" si="9"/>
        <v>333.74900000000002</v>
      </c>
      <c r="J85" s="10">
        <f t="shared" si="9"/>
        <v>46272.453890000004</v>
      </c>
    </row>
    <row r="86" spans="1:18" ht="54" customHeight="1" x14ac:dyDescent="0.25">
      <c r="A86" s="48"/>
      <c r="B86" s="174"/>
      <c r="C86" s="127" t="s">
        <v>105</v>
      </c>
      <c r="D86" s="51"/>
      <c r="E86" s="23"/>
      <c r="F86" s="45"/>
      <c r="G86" s="5">
        <f t="shared" ref="G86:G90" si="10">H86+I86+J86</f>
        <v>468.99286000000001</v>
      </c>
      <c r="H86" s="6">
        <v>468.99286000000001</v>
      </c>
      <c r="I86" s="6">
        <v>0</v>
      </c>
      <c r="J86" s="6">
        <v>0</v>
      </c>
    </row>
    <row r="87" spans="1:18" ht="28.5" customHeight="1" x14ac:dyDescent="0.25">
      <c r="A87" s="48"/>
      <c r="B87" s="174"/>
      <c r="C87" s="163" t="s">
        <v>106</v>
      </c>
      <c r="D87" s="51"/>
      <c r="E87" s="23"/>
      <c r="F87" s="69" t="s">
        <v>115</v>
      </c>
      <c r="G87" s="6">
        <f t="shared" si="10"/>
        <v>46606.202890000008</v>
      </c>
      <c r="H87" s="6">
        <f>H88+H89</f>
        <v>0</v>
      </c>
      <c r="I87" s="6">
        <f t="shared" ref="I87" si="11">I88+I89</f>
        <v>333.74900000000002</v>
      </c>
      <c r="J87" s="6">
        <f>J88+J89+J90</f>
        <v>46272.453890000004</v>
      </c>
      <c r="M87" s="3"/>
    </row>
    <row r="88" spans="1:18" ht="69.75" customHeight="1" x14ac:dyDescent="0.25">
      <c r="A88" s="66"/>
      <c r="B88" s="24"/>
      <c r="C88" s="164"/>
      <c r="D88" s="15"/>
      <c r="E88" s="15"/>
      <c r="F88" s="36" t="s">
        <v>122</v>
      </c>
      <c r="G88" s="6">
        <f t="shared" si="10"/>
        <v>4933.4694300000001</v>
      </c>
      <c r="H88" s="6">
        <v>0</v>
      </c>
      <c r="I88" s="6">
        <v>333.74900000000002</v>
      </c>
      <c r="J88" s="6">
        <v>4599.7204300000003</v>
      </c>
      <c r="M88" s="3"/>
    </row>
    <row r="89" spans="1:18" ht="22.5" customHeight="1" x14ac:dyDescent="0.25">
      <c r="A89" s="55"/>
      <c r="B89" s="55"/>
      <c r="C89" s="142"/>
      <c r="D89" s="27"/>
      <c r="E89" s="52"/>
      <c r="F89" s="69" t="s">
        <v>33</v>
      </c>
      <c r="G89" s="5">
        <f t="shared" si="10"/>
        <v>37472.750800000002</v>
      </c>
      <c r="H89" s="6">
        <v>0</v>
      </c>
      <c r="I89" s="6">
        <v>0</v>
      </c>
      <c r="J89" s="6">
        <v>37472.750800000002</v>
      </c>
      <c r="M89" s="3"/>
    </row>
    <row r="90" spans="1:18" ht="33" customHeight="1" x14ac:dyDescent="0.25">
      <c r="A90" s="9"/>
      <c r="B90" s="9"/>
      <c r="C90" s="162" t="s">
        <v>109</v>
      </c>
      <c r="D90" s="23"/>
      <c r="E90" s="44"/>
      <c r="F90" s="69" t="s">
        <v>115</v>
      </c>
      <c r="G90" s="5">
        <f t="shared" si="10"/>
        <v>4199.9826599999997</v>
      </c>
      <c r="H90" s="6">
        <f t="shared" ref="H90:I90" si="12">H91+H92</f>
        <v>0</v>
      </c>
      <c r="I90" s="6">
        <f t="shared" si="12"/>
        <v>0</v>
      </c>
      <c r="J90" s="6">
        <f>J91+J92</f>
        <v>4199.9826599999997</v>
      </c>
      <c r="M90" s="3"/>
    </row>
    <row r="91" spans="1:18" ht="74.25" customHeight="1" x14ac:dyDescent="0.25">
      <c r="A91" s="9"/>
      <c r="B91" s="9"/>
      <c r="C91" s="144"/>
      <c r="D91" s="23"/>
      <c r="E91" s="44"/>
      <c r="F91" s="45" t="s">
        <v>116</v>
      </c>
      <c r="G91" s="5">
        <v>0</v>
      </c>
      <c r="H91" s="6">
        <v>0</v>
      </c>
      <c r="I91" s="6">
        <v>0</v>
      </c>
      <c r="J91" s="6">
        <v>0</v>
      </c>
      <c r="M91" s="3"/>
    </row>
    <row r="92" spans="1:18" ht="15" customHeight="1" x14ac:dyDescent="0.25">
      <c r="A92" s="24"/>
      <c r="B92" s="24"/>
      <c r="C92" s="144"/>
      <c r="D92" s="15"/>
      <c r="E92" s="45"/>
      <c r="F92" s="44" t="s">
        <v>33</v>
      </c>
      <c r="G92" s="5">
        <v>0</v>
      </c>
      <c r="H92" s="6">
        <v>0</v>
      </c>
      <c r="I92" s="6">
        <v>0</v>
      </c>
      <c r="J92" s="6">
        <v>4199.9826599999997</v>
      </c>
      <c r="M92" s="3"/>
    </row>
    <row r="93" spans="1:18" ht="12" customHeight="1" x14ac:dyDescent="0.25">
      <c r="A93" s="66"/>
      <c r="B93" s="147" t="s">
        <v>9</v>
      </c>
      <c r="C93" s="148"/>
      <c r="D93" s="63"/>
      <c r="E93" s="63"/>
      <c r="F93" s="69"/>
      <c r="G93" s="10">
        <f>G85</f>
        <v>47075.195750000006</v>
      </c>
      <c r="H93" s="13">
        <f>H85</f>
        <v>468.99286000000001</v>
      </c>
      <c r="I93" s="13">
        <f>I85</f>
        <v>333.74900000000002</v>
      </c>
      <c r="J93" s="13">
        <f>J85</f>
        <v>46272.453890000004</v>
      </c>
    </row>
    <row r="94" spans="1:18" ht="39" customHeight="1" x14ac:dyDescent="0.25">
      <c r="A94" s="39" t="s">
        <v>119</v>
      </c>
      <c r="B94" s="24" t="s">
        <v>8</v>
      </c>
      <c r="C94" s="102" t="s">
        <v>73</v>
      </c>
      <c r="D94" s="113" t="s">
        <v>14</v>
      </c>
      <c r="E94" s="15" t="s">
        <v>15</v>
      </c>
      <c r="F94" s="113" t="s">
        <v>113</v>
      </c>
      <c r="G94" s="13">
        <f>H94+I94+J94</f>
        <v>3985.5207300000002</v>
      </c>
      <c r="H94" s="10">
        <f>244.50173+128.264</f>
        <v>372.76573000000002</v>
      </c>
      <c r="I94" s="10">
        <v>556.02</v>
      </c>
      <c r="J94" s="10">
        <v>3056.7350000000001</v>
      </c>
      <c r="R94" t="s">
        <v>85</v>
      </c>
    </row>
    <row r="95" spans="1:18" ht="15" customHeight="1" x14ac:dyDescent="0.25">
      <c r="A95" s="95"/>
      <c r="B95" s="150" t="s">
        <v>9</v>
      </c>
      <c r="C95" s="148"/>
      <c r="D95" s="123"/>
      <c r="E95" s="123"/>
      <c r="F95" s="73"/>
      <c r="G95" s="10">
        <f>G94</f>
        <v>3985.5207300000002</v>
      </c>
      <c r="H95" s="13">
        <f>H94</f>
        <v>372.76573000000002</v>
      </c>
      <c r="I95" s="13">
        <f>I94</f>
        <v>556.02</v>
      </c>
      <c r="J95" s="13">
        <f>J94</f>
        <v>3056.7350000000001</v>
      </c>
    </row>
    <row r="96" spans="1:18" x14ac:dyDescent="0.25">
      <c r="A96" s="95"/>
      <c r="B96" s="159" t="s">
        <v>30</v>
      </c>
      <c r="C96" s="159"/>
      <c r="D96" s="159"/>
      <c r="E96" s="159"/>
      <c r="F96" s="160"/>
      <c r="G96" s="31">
        <f>H96+I96+J96</f>
        <v>305518.22511</v>
      </c>
      <c r="H96" s="31">
        <f>H53+H41+H69+H76+H84+H93+H95</f>
        <v>70769.704760000008</v>
      </c>
      <c r="I96" s="31">
        <v>90430.217000000004</v>
      </c>
      <c r="J96" s="31">
        <f>J97+J98+J100+J101</f>
        <v>144318.30335</v>
      </c>
      <c r="K96" s="3"/>
      <c r="L96" s="3"/>
      <c r="M96" s="3"/>
    </row>
    <row r="97" spans="1:13" x14ac:dyDescent="0.25">
      <c r="A97" s="95"/>
      <c r="B97" s="156" t="s">
        <v>33</v>
      </c>
      <c r="C97" s="157"/>
      <c r="D97" s="157"/>
      <c r="E97" s="157"/>
      <c r="F97" s="158"/>
      <c r="G97" s="14">
        <f t="shared" ref="G97" si="13">H97+I97+J97</f>
        <v>41909.324960000005</v>
      </c>
      <c r="H97" s="14">
        <f>H67+H50+H51</f>
        <v>236.5915</v>
      </c>
      <c r="I97" s="14">
        <f>I67+I50+I51</f>
        <v>0</v>
      </c>
      <c r="J97" s="14">
        <f>J89+J92+J50+J51</f>
        <v>41672.733460000003</v>
      </c>
      <c r="L97" s="3"/>
      <c r="M97" s="3"/>
    </row>
    <row r="98" spans="1:13" x14ac:dyDescent="0.25">
      <c r="A98" s="82"/>
      <c r="B98" s="156" t="s">
        <v>112</v>
      </c>
      <c r="C98" s="157"/>
      <c r="D98" s="157"/>
      <c r="E98" s="157"/>
      <c r="F98" s="158"/>
      <c r="G98" s="14">
        <f>H98+I98+J98</f>
        <v>263608.90015</v>
      </c>
      <c r="H98" s="6">
        <f>H41+H53+H69+H76+H84+H93+H95+-H67</f>
        <v>70533.113260000013</v>
      </c>
      <c r="I98" s="6">
        <v>90430.217000000004</v>
      </c>
      <c r="J98" s="6">
        <f>J41+J53+J69+J76+J84+J93+J95+-J67-J39-J93+J88+J91</f>
        <v>102645.56989</v>
      </c>
      <c r="L98" s="3"/>
      <c r="M98" s="3"/>
    </row>
    <row r="99" spans="1:13" ht="15" customHeight="1" x14ac:dyDescent="0.25">
      <c r="A99" s="82"/>
      <c r="B99" s="151" t="s">
        <v>35</v>
      </c>
      <c r="C99" s="152"/>
      <c r="D99" s="152"/>
      <c r="E99" s="152"/>
      <c r="F99" s="153"/>
      <c r="G99" s="32"/>
      <c r="H99" s="12"/>
      <c r="I99" s="12"/>
      <c r="J99" s="12"/>
      <c r="K99" s="3"/>
      <c r="L99" s="3"/>
      <c r="M99" s="3"/>
    </row>
    <row r="100" spans="1:13" ht="26.25" customHeight="1" x14ac:dyDescent="0.25">
      <c r="A100" s="82"/>
      <c r="B100" s="151" t="s">
        <v>86</v>
      </c>
      <c r="C100" s="152"/>
      <c r="D100" s="152"/>
      <c r="E100" s="152"/>
      <c r="F100" s="153"/>
      <c r="G100" s="6">
        <f>H100+I100+J100</f>
        <v>0</v>
      </c>
      <c r="H100" s="6">
        <f>H16</f>
        <v>0</v>
      </c>
      <c r="I100" s="6">
        <f>I16+I20+I22+I24+I26+I18</f>
        <v>0</v>
      </c>
      <c r="J100" s="6">
        <f>J16+J20+J22+J24+J26+J18</f>
        <v>0</v>
      </c>
      <c r="M100" s="3"/>
    </row>
    <row r="101" spans="1:13" ht="19.5" customHeight="1" x14ac:dyDescent="0.25">
      <c r="A101" s="39"/>
      <c r="B101" s="154" t="s">
        <v>110</v>
      </c>
      <c r="C101" s="155"/>
      <c r="D101" s="155"/>
      <c r="E101" s="155"/>
      <c r="F101" s="155"/>
      <c r="G101" s="72">
        <f>H101+I101+J101</f>
        <v>0</v>
      </c>
      <c r="H101" s="72">
        <v>0</v>
      </c>
      <c r="I101" s="72">
        <v>0</v>
      </c>
      <c r="J101" s="72">
        <f>J39</f>
        <v>0</v>
      </c>
      <c r="K101" s="50"/>
      <c r="M101" s="3"/>
    </row>
    <row r="102" spans="1:13" ht="19.5" customHeight="1" x14ac:dyDescent="0.25">
      <c r="A102" s="96"/>
      <c r="B102" s="97"/>
      <c r="C102" s="97"/>
      <c r="D102" s="97"/>
      <c r="E102" s="97"/>
      <c r="F102" s="97"/>
      <c r="G102" s="98"/>
      <c r="H102" s="98"/>
      <c r="I102" s="98"/>
      <c r="J102" s="98"/>
      <c r="K102" s="50"/>
      <c r="M102" s="3"/>
    </row>
    <row r="103" spans="1:13" ht="38.25" customHeight="1" x14ac:dyDescent="0.35">
      <c r="A103" s="1"/>
      <c r="H103" s="2"/>
      <c r="I103" s="1"/>
      <c r="J103" s="1"/>
    </row>
    <row r="104" spans="1:13" ht="66.75" customHeight="1" x14ac:dyDescent="0.3">
      <c r="A104" s="143" t="s">
        <v>121</v>
      </c>
      <c r="B104" s="143"/>
      <c r="C104" s="143"/>
      <c r="D104" s="143"/>
      <c r="E104" s="143"/>
      <c r="F104" s="143"/>
      <c r="G104" s="143"/>
      <c r="H104" s="143"/>
      <c r="I104" s="143"/>
      <c r="J104" s="143"/>
    </row>
  </sheetData>
  <mergeCells count="47">
    <mergeCell ref="H2:J2"/>
    <mergeCell ref="H3:J3"/>
    <mergeCell ref="I11:I12"/>
    <mergeCell ref="A6:J6"/>
    <mergeCell ref="A7:J7"/>
    <mergeCell ref="J11:J12"/>
    <mergeCell ref="H10:J10"/>
    <mergeCell ref="A10:A12"/>
    <mergeCell ref="H11:H12"/>
    <mergeCell ref="B10:B12"/>
    <mergeCell ref="G10:G12"/>
    <mergeCell ref="C10:C12"/>
    <mergeCell ref="C4:I4"/>
    <mergeCell ref="F10:F12"/>
    <mergeCell ref="E10:E12"/>
    <mergeCell ref="H1:L1"/>
    <mergeCell ref="B85:B87"/>
    <mergeCell ref="M41:M42"/>
    <mergeCell ref="B69:C69"/>
    <mergeCell ref="F70:F71"/>
    <mergeCell ref="C66:C68"/>
    <mergeCell ref="B70:B71"/>
    <mergeCell ref="E70:E71"/>
    <mergeCell ref="C15:C16"/>
    <mergeCell ref="D10:D12"/>
    <mergeCell ref="F35:F37"/>
    <mergeCell ref="C19:C20"/>
    <mergeCell ref="C21:C22"/>
    <mergeCell ref="C23:C24"/>
    <mergeCell ref="C25:C26"/>
    <mergeCell ref="E35:E36"/>
    <mergeCell ref="A104:J104"/>
    <mergeCell ref="C47:C49"/>
    <mergeCell ref="A71:A72"/>
    <mergeCell ref="B84:C84"/>
    <mergeCell ref="B76:C76"/>
    <mergeCell ref="B100:F100"/>
    <mergeCell ref="B101:F101"/>
    <mergeCell ref="B98:F98"/>
    <mergeCell ref="B99:F99"/>
    <mergeCell ref="B97:F97"/>
    <mergeCell ref="B95:C95"/>
    <mergeCell ref="B96:F96"/>
    <mergeCell ref="B66:B68"/>
    <mergeCell ref="B93:C93"/>
    <mergeCell ref="C90:C92"/>
    <mergeCell ref="C87:C88"/>
  </mergeCells>
  <pageMargins left="0.70866141732283472" right="0.70866141732283472" top="0.98425196850393704" bottom="0.39370078740157483" header="0.31496062992125984" footer="0.31496062992125984"/>
  <pageSetup paperSize="9" scale="85" orientation="landscape" r:id="rId1"/>
  <headerFooter differentFirst="1">
    <oddHeader xml:space="preserve">&amp;C&amp;"Times New Roman,обычный"&amp;14&amp;P&amp;R&amp;"Times New Roman,курсив"&amp;12Продовження додатка 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7" zoomScaleNormal="100" workbookViewId="0">
      <selection activeCell="J12" sqref="J12"/>
    </sheetView>
  </sheetViews>
  <sheetFormatPr defaultRowHeight="15" x14ac:dyDescent="0.25"/>
  <cols>
    <col min="1" max="1" width="5" customWidth="1"/>
    <col min="2" max="2" width="38.42578125" customWidth="1"/>
    <col min="3" max="3" width="13" customWidth="1"/>
    <col min="4" max="4" width="16.140625" customWidth="1"/>
    <col min="5" max="5" width="15.85546875" customWidth="1"/>
    <col min="11" max="11" width="13.140625" customWidth="1"/>
    <col min="14" max="14" width="11.5703125" customWidth="1"/>
    <col min="15" max="15" width="13.140625" customWidth="1"/>
    <col min="16" max="16" width="14" customWidth="1"/>
  </cols>
  <sheetData>
    <row r="1" spans="1:5" x14ac:dyDescent="0.25">
      <c r="B1" s="16"/>
    </row>
    <row r="2" spans="1:5" x14ac:dyDescent="0.25">
      <c r="B2" s="16"/>
    </row>
    <row r="3" spans="1:5" ht="19.5" x14ac:dyDescent="0.25">
      <c r="A3" s="19" t="s">
        <v>38</v>
      </c>
      <c r="B3" s="19" t="s">
        <v>37</v>
      </c>
      <c r="C3" s="19">
        <v>2019</v>
      </c>
      <c r="D3" s="19">
        <v>2020</v>
      </c>
      <c r="E3" s="19">
        <v>2021</v>
      </c>
    </row>
    <row r="4" spans="1:5" ht="45" x14ac:dyDescent="0.25">
      <c r="A4" s="18">
        <v>1</v>
      </c>
      <c r="B4" s="18" t="s">
        <v>1</v>
      </c>
      <c r="C4" s="20" t="s">
        <v>41</v>
      </c>
      <c r="D4" s="20" t="s">
        <v>39</v>
      </c>
      <c r="E4" s="20" t="s">
        <v>41</v>
      </c>
    </row>
    <row r="5" spans="1:5" ht="105.75" customHeight="1" x14ac:dyDescent="0.25">
      <c r="A5" s="18">
        <v>2</v>
      </c>
      <c r="B5" s="18" t="s">
        <v>56</v>
      </c>
      <c r="C5" s="20" t="s">
        <v>40</v>
      </c>
      <c r="D5" s="20" t="s">
        <v>42</v>
      </c>
      <c r="E5" s="20" t="s">
        <v>43</v>
      </c>
    </row>
    <row r="6" spans="1:5" ht="108.75" customHeight="1" x14ac:dyDescent="0.25">
      <c r="A6" s="18">
        <v>3</v>
      </c>
      <c r="B6" s="18" t="s">
        <v>57</v>
      </c>
      <c r="C6" s="20" t="s">
        <v>44</v>
      </c>
      <c r="D6" s="20" t="s">
        <v>41</v>
      </c>
      <c r="E6" s="20" t="s">
        <v>41</v>
      </c>
    </row>
    <row r="7" spans="1:5" ht="90" x14ac:dyDescent="0.25">
      <c r="A7" s="18">
        <v>4</v>
      </c>
      <c r="B7" s="18" t="s">
        <v>5</v>
      </c>
      <c r="C7" s="20" t="s">
        <v>41</v>
      </c>
      <c r="D7" s="20" t="s">
        <v>45</v>
      </c>
      <c r="E7" s="20" t="s">
        <v>41</v>
      </c>
    </row>
    <row r="8" spans="1:5" ht="90" x14ac:dyDescent="0.25">
      <c r="A8" s="18">
        <v>5</v>
      </c>
      <c r="B8" s="18" t="s">
        <v>6</v>
      </c>
      <c r="C8" s="20" t="s">
        <v>41</v>
      </c>
      <c r="D8" s="20" t="s">
        <v>41</v>
      </c>
      <c r="E8" s="20" t="s">
        <v>46</v>
      </c>
    </row>
    <row r="9" spans="1:5" ht="75" x14ac:dyDescent="0.25">
      <c r="A9" s="18">
        <v>6</v>
      </c>
      <c r="B9" s="18" t="s">
        <v>27</v>
      </c>
      <c r="C9" s="20" t="s">
        <v>41</v>
      </c>
      <c r="D9" s="20" t="s">
        <v>47</v>
      </c>
      <c r="E9" s="20" t="s">
        <v>41</v>
      </c>
    </row>
    <row r="10" spans="1:5" ht="105" x14ac:dyDescent="0.25">
      <c r="A10" s="18">
        <v>7</v>
      </c>
      <c r="B10" s="18" t="s">
        <v>58</v>
      </c>
      <c r="C10" s="20" t="s">
        <v>41</v>
      </c>
      <c r="D10" s="20" t="s">
        <v>41</v>
      </c>
      <c r="E10" s="20" t="s">
        <v>48</v>
      </c>
    </row>
    <row r="11" spans="1:5" ht="30" x14ac:dyDescent="0.25">
      <c r="A11" s="18">
        <v>8</v>
      </c>
      <c r="B11" s="18" t="s">
        <v>49</v>
      </c>
      <c r="C11" s="20" t="s">
        <v>41</v>
      </c>
      <c r="D11" s="20" t="s">
        <v>50</v>
      </c>
      <c r="E11" s="20" t="s">
        <v>41</v>
      </c>
    </row>
    <row r="12" spans="1:5" ht="60" x14ac:dyDescent="0.25">
      <c r="A12" s="18">
        <v>9</v>
      </c>
      <c r="B12" s="18" t="s">
        <v>59</v>
      </c>
      <c r="C12" s="20" t="s">
        <v>51</v>
      </c>
      <c r="D12" s="20" t="s">
        <v>52</v>
      </c>
      <c r="E12" s="20" t="s">
        <v>41</v>
      </c>
    </row>
    <row r="13" spans="1:5" ht="30" x14ac:dyDescent="0.25">
      <c r="A13" s="18">
        <v>10</v>
      </c>
      <c r="B13" s="18" t="s">
        <v>25</v>
      </c>
      <c r="C13" s="20" t="s">
        <v>41</v>
      </c>
      <c r="D13" s="20" t="s">
        <v>53</v>
      </c>
      <c r="E13" s="20" t="s">
        <v>41</v>
      </c>
    </row>
    <row r="14" spans="1:5" ht="27" customHeight="1" x14ac:dyDescent="0.35">
      <c r="A14" s="192"/>
      <c r="B14" s="193"/>
      <c r="C14" s="21" t="s">
        <v>41</v>
      </c>
      <c r="D14" s="21" t="s">
        <v>54</v>
      </c>
      <c r="E14" s="21" t="s">
        <v>55</v>
      </c>
    </row>
    <row r="15" spans="1:5" x14ac:dyDescent="0.25">
      <c r="B15" s="17"/>
    </row>
    <row r="16" spans="1:5" x14ac:dyDescent="0.25">
      <c r="B16" s="17"/>
    </row>
    <row r="17" spans="2:2" x14ac:dyDescent="0.25">
      <c r="B17" s="17"/>
    </row>
    <row r="18" spans="2:2" x14ac:dyDescent="0.25">
      <c r="B18" s="17"/>
    </row>
    <row r="19" spans="2:2" x14ac:dyDescent="0.25">
      <c r="B19" s="17"/>
    </row>
    <row r="20" spans="2:2" x14ac:dyDescent="0.25">
      <c r="B20" s="16"/>
    </row>
    <row r="21" spans="2:2" x14ac:dyDescent="0.25">
      <c r="B21" s="16"/>
    </row>
    <row r="22" spans="2:2" x14ac:dyDescent="0.25">
      <c r="B22" s="16"/>
    </row>
    <row r="23" spans="2:2" x14ac:dyDescent="0.25">
      <c r="B23" s="16"/>
    </row>
    <row r="24" spans="2:2" x14ac:dyDescent="0.25">
      <c r="B24" s="16"/>
    </row>
    <row r="25" spans="2:2" x14ac:dyDescent="0.25">
      <c r="B25" s="16"/>
    </row>
    <row r="26" spans="2:2" x14ac:dyDescent="0.25">
      <c r="B26" s="16"/>
    </row>
    <row r="27" spans="2:2" x14ac:dyDescent="0.25">
      <c r="B27" s="16"/>
    </row>
    <row r="28" spans="2:2" x14ac:dyDescent="0.25">
      <c r="B28" s="16"/>
    </row>
    <row r="29" spans="2:2" x14ac:dyDescent="0.25">
      <c r="B29" s="16"/>
    </row>
    <row r="30" spans="2:2" x14ac:dyDescent="0.25">
      <c r="B30" s="16"/>
    </row>
    <row r="31" spans="2:2" x14ac:dyDescent="0.25">
      <c r="B31" s="16"/>
    </row>
    <row r="32" spans="2:2" x14ac:dyDescent="0.25">
      <c r="B32" s="16"/>
    </row>
    <row r="33" spans="2:2" x14ac:dyDescent="0.25">
      <c r="B33" s="16"/>
    </row>
    <row r="34" spans="2:2" x14ac:dyDescent="0.25">
      <c r="B34" s="16"/>
    </row>
    <row r="35" spans="2:2" x14ac:dyDescent="0.25">
      <c r="B35" s="16"/>
    </row>
  </sheetData>
  <mergeCells count="1">
    <mergeCell ref="A14:B14"/>
  </mergeCells>
  <pageMargins left="0.7" right="0.7" top="0.75" bottom="0.75" header="0.3" footer="0.3"/>
  <pageSetup paperSize="9" scale="9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2022-01-28T12:00:46Z</dcterms:modified>
</cp:coreProperties>
</file>