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25" windowWidth="14805" windowHeight="69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Лист1!$A$1:$J$88</definedName>
  </definedNames>
  <calcPr calcId="144525"/>
</workbook>
</file>

<file path=xl/calcChain.xml><?xml version="1.0" encoding="utf-8"?>
<calcChain xmlns="http://schemas.openxmlformats.org/spreadsheetml/2006/main">
  <c r="J86" i="1" l="1"/>
  <c r="I86" i="1"/>
  <c r="H86" i="1"/>
  <c r="I14" i="1"/>
  <c r="J14" i="1"/>
  <c r="G30" i="1"/>
  <c r="G31" i="1"/>
  <c r="H51" i="1" l="1"/>
  <c r="H69" i="1" l="1"/>
  <c r="G45" i="1" l="1"/>
  <c r="G46" i="1"/>
  <c r="G47" i="1"/>
  <c r="G48" i="1"/>
  <c r="G49" i="1"/>
  <c r="J85" i="1" l="1"/>
  <c r="I85" i="1"/>
  <c r="H85" i="1"/>
  <c r="I82" i="1"/>
  <c r="J82" i="1"/>
  <c r="H82" i="1"/>
  <c r="I59" i="1"/>
  <c r="J59" i="1"/>
  <c r="H59" i="1"/>
  <c r="J53" i="1"/>
  <c r="I53" i="1"/>
  <c r="H53" i="1"/>
  <c r="G56" i="1"/>
  <c r="I44" i="1"/>
  <c r="J44" i="1"/>
  <c r="H44" i="1"/>
  <c r="I36" i="1"/>
  <c r="I32" i="1"/>
  <c r="I35" i="1" s="1"/>
  <c r="J32" i="1"/>
  <c r="J35" i="1" s="1"/>
  <c r="H32" i="1"/>
  <c r="G29" i="1"/>
  <c r="G28" i="1"/>
  <c r="G17" i="1"/>
  <c r="G18" i="1"/>
  <c r="G44" i="1" l="1"/>
  <c r="G32" i="1"/>
  <c r="H15" i="1"/>
  <c r="H14" i="1" s="1"/>
  <c r="H35" i="1" s="1"/>
  <c r="G35" i="1" s="1"/>
  <c r="G16" i="1"/>
  <c r="G59" i="1" l="1"/>
  <c r="G34" i="1"/>
  <c r="G61" i="1"/>
  <c r="I70" i="1" l="1"/>
  <c r="H70" i="1"/>
  <c r="J70" i="1"/>
  <c r="G68" i="1"/>
  <c r="G69" i="1"/>
  <c r="I67" i="1"/>
  <c r="J67" i="1"/>
  <c r="J66" i="1" s="1"/>
  <c r="H67" i="1"/>
  <c r="H66" i="1" s="1"/>
  <c r="I66" i="1" l="1"/>
  <c r="G70" i="1"/>
  <c r="J73" i="1" l="1"/>
  <c r="G15" i="1" l="1"/>
  <c r="G20" i="1"/>
  <c r="G21" i="1"/>
  <c r="G22" i="1"/>
  <c r="G23" i="1"/>
  <c r="G24" i="1"/>
  <c r="G25" i="1"/>
  <c r="G26" i="1"/>
  <c r="G27" i="1"/>
  <c r="G33" i="1"/>
  <c r="I43" i="1"/>
  <c r="G37" i="1"/>
  <c r="G38" i="1"/>
  <c r="H39" i="1"/>
  <c r="H36" i="1" s="1"/>
  <c r="J39" i="1"/>
  <c r="J36" i="1" s="1"/>
  <c r="G40" i="1"/>
  <c r="G41" i="1"/>
  <c r="G42" i="1"/>
  <c r="G50" i="1"/>
  <c r="H58" i="1"/>
  <c r="I58" i="1"/>
  <c r="J58" i="1"/>
  <c r="G54" i="1"/>
  <c r="G55" i="1"/>
  <c r="G57" i="1"/>
  <c r="I65" i="1"/>
  <c r="J65" i="1"/>
  <c r="G60" i="1"/>
  <c r="G62" i="1"/>
  <c r="G63" i="1"/>
  <c r="G64" i="1"/>
  <c r="H73" i="1"/>
  <c r="I73" i="1"/>
  <c r="G67" i="1"/>
  <c r="G74" i="1"/>
  <c r="G80" i="1" s="1"/>
  <c r="G75" i="1"/>
  <c r="G76" i="1"/>
  <c r="G77" i="1"/>
  <c r="G78" i="1"/>
  <c r="G79" i="1"/>
  <c r="I80" i="1"/>
  <c r="J80" i="1"/>
  <c r="G86" i="1"/>
  <c r="G53" i="1" l="1"/>
  <c r="G58" i="1" s="1"/>
  <c r="J52" i="1"/>
  <c r="G65" i="1"/>
  <c r="H65" i="1"/>
  <c r="G82" i="1"/>
  <c r="I52" i="1"/>
  <c r="H52" i="1"/>
  <c r="G51" i="1"/>
  <c r="G66" i="1"/>
  <c r="G73" i="1" s="1"/>
  <c r="J43" i="1"/>
  <c r="G85" i="1"/>
  <c r="G14" i="1"/>
  <c r="H43" i="1"/>
  <c r="G39" i="1"/>
  <c r="I83" i="1" l="1"/>
  <c r="H83" i="1"/>
  <c r="J83" i="1"/>
  <c r="I81" i="1"/>
  <c r="G52" i="1"/>
  <c r="G36" i="1"/>
  <c r="G43" i="1" s="1"/>
  <c r="J81" i="1"/>
  <c r="H81" i="1"/>
  <c r="G81" i="1" l="1"/>
  <c r="G83" i="1"/>
</calcChain>
</file>

<file path=xl/sharedStrings.xml><?xml version="1.0" encoding="utf-8"?>
<sst xmlns="http://schemas.openxmlformats.org/spreadsheetml/2006/main" count="185" uniqueCount="112">
  <si>
    <t>Нове будівництво мосту в парку ім.Ю.Гагаріна в м.Кривому Розі Дніпропетровської області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</si>
  <si>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</si>
  <si>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</si>
  <si>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ПЕРЕЛІК </t>
  </si>
  <si>
    <t>Інша економічна діяльність</t>
  </si>
  <si>
    <t>Усього</t>
  </si>
  <si>
    <t>1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</si>
  <si>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</si>
  <si>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</si>
  <si>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</si>
  <si>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</si>
  <si>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</si>
  <si>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</si>
  <si>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</si>
  <si>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</si>
  <si>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</si>
  <si>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</si>
  <si>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</si>
  <si>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</si>
  <si>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</si>
  <si>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</si>
  <si>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</si>
  <si>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</si>
  <si>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 xml:space="preserve">Оплата судового збору 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</si>
  <si>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</si>
  <si>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>Разом за Програмою, з них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</si>
  <si>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</si>
  <si>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</si>
  <si>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державний бюджет</t>
  </si>
  <si>
    <t>5.2. Капітальний ремонт спортивних споруд та будівель</t>
  </si>
  <si>
    <t xml:space="preserve">у тому числі: 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</si>
  <si>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</si>
  <si>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</si>
  <si>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</si>
  <si>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</si>
  <si>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</si>
  <si>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</si>
  <si>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</si>
  <si>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</si>
  <si>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</si>
  <si>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</si>
  <si>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</si>
  <si>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</si>
  <si>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</si>
  <si>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</si>
  <si>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</si>
  <si>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</si>
  <si>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</si>
  <si>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</si>
  <si>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</si>
  <si>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</si>
  <si>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</si>
  <si>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</si>
  <si>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</si>
  <si>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</si>
  <si>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№ п/п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</si>
  <si>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</si>
  <si>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</si>
  <si>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</si>
  <si>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</si>
  <si>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</si>
  <si>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</si>
  <si>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Загальний обсяг фінансування заходу з них:</t>
  </si>
  <si>
    <t>Загальний обсяг фінансування заходу, з них: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</si>
  <si>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</si>
  <si>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</si>
  <si>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</si>
  <si>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</si>
  <si>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</si>
  <si>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</si>
  <si>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</si>
  <si>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</si>
  <si>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 xml:space="preserve">        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</si>
  <si>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</si>
  <si>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Нове будівництво дороги від 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</si>
  <si>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Дніпро-петровської обл.</t>
  </si>
  <si>
    <t>Нове будівництво будівлі дошкільного під-розділу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</si>
  <si>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Об'єкти будівництва споруд, установ і закладів фізичної культури та спорту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</si>
  <si>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м. Кривий Ріг, Дніпропетровська область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</si>
  <si>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адміністратив-ними приміщеннями та закладом громадського харчування</t>
  </si>
  <si>
    <t>Реконструкція котельні «Гігант», розташованої на території промислового майданчика шахти «Гігант» на вулиці Дарві-на, 2д у Саксаганському районі міста Кривого Рогу Дніпропетровської області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</si>
  <si>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</si>
  <si>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t>Нове будівництво адміністративної будівлі з освітніми та науково-дослідними приміщення-ми в складі Центру креативної економіки м.Кривого Рогу за адресою: пр-т Металургів, буд. 2, м. Кривий Ріг, Дніпропетровська обл.</t>
  </si>
  <si>
    <t>грант від ЄІБ для реалізації інвестиційних проектів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</si>
  <si>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</si>
  <si>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</si>
  <si>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</si>
  <si>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  Додаток </t>
  </si>
  <si>
    <t xml:space="preserve">Загальний обсяг фінансування, з них:
</t>
  </si>
  <si>
    <r>
      <t xml:space="preserve">4.1 Нове будівництво, реконструкція та </t>
    </r>
    <r>
      <rPr>
        <b/>
        <sz val="9"/>
        <color theme="1"/>
        <rFont val="Times New Roman"/>
        <family val="1"/>
        <charset val="204"/>
      </rPr>
      <t>капітальний ремонт</t>
    </r>
    <r>
      <rPr>
        <b/>
        <sz val="9"/>
        <rFont val="Times New Roman"/>
        <family val="1"/>
        <charset val="204"/>
      </rPr>
      <t xml:space="preserve"> закладів культури</t>
    </r>
  </si>
  <si>
    <t>Реконстркуція малої чаші та фасадів Палацу водних видів спорту Комунального позашкільного навчального закладу  «Дитачо-юнацька спортивна школа №1»  Криворізької міської ради на вул. Соборності 2 в Металургійному р-ні м.Кривого Рогу Дніпропетровської обл.</t>
  </si>
  <si>
    <t xml:space="preserve">у тому числі орієнтовний обсяг 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</si>
  <si>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 (технічний нагляд)</t>
  </si>
  <si>
    <t>4.1. Капітальний ремонт закладів культури</t>
  </si>
  <si>
    <t>бюджет Криворізької міської територіальної громади</t>
  </si>
  <si>
    <t>Кривого Рогу (І етап)» відповідно до Угоди про передачу коштів позики з Міністерством фінансів України</t>
  </si>
  <si>
    <t>за рахунок кредиту для фінансування субпроекту «Модернізація системи теплопостачання  міста</t>
  </si>
  <si>
    <t>2.1. Нове будівництво та реконструкція лікувальних закладів</t>
  </si>
  <si>
    <t>5</t>
  </si>
  <si>
    <t>2022-2024</t>
  </si>
  <si>
    <t>Нове будівництво, реконструкція та капітальний ремонт об’єктів житлово-комунального призначення</t>
  </si>
  <si>
    <t>2.2. Капітальний ремонт лікувальних закладів</t>
  </si>
  <si>
    <t>Проведення робіт з монтажу (реконструкції) системи киснепостачання  реанімаційного  та дитячого корпусів  Комунального некомерційного підприємства  «Криворізька інфекційна лікарня №1» Криворізької міської ради за адресою: вул. Юрія Камінського, 5,  м.Кривий Ріг, Дніпропетровська обл.</t>
  </si>
  <si>
    <t>Проведення робіт з монтажу (реконструкції) системи киснепостачання  лікувального корпусу, будівлі та головного корпусу Комунального  підприємства  «Криворізька міська  лікарня №1» Криворізької міської ради за адресою: вул. Святогеоргіївська, 8а,  
м. Кривий Ріг, Дніпропетровська обл.</t>
  </si>
  <si>
    <t>Проведення робіт з монтажу (реконструкції) системи киснепостачання  головного корпусу та дитячої поліклініки Комунального  підприємства  «Криворізька міська  лікарня №8» Криворізької міської ради за адресою: 
вул. Сергія Колачевського , 55, м. Кривий Ріг, Дніпропетровська обл.</t>
  </si>
  <si>
    <t>Проведення робіт з монтажу (реконструкції) системи киснепостачання  головного корпусу Комунального  некомерційного підприємства  «Криворізька міська  лікарня №10» Криворізької міської ради за адресою: 
вул. Вернадського, 141а, м. Кривий Ріг, Дніпропетровська обл.</t>
  </si>
  <si>
    <t>Нове будівництво та реконструкція спортивних споруд і будівель</t>
  </si>
  <si>
    <t>Нове будівництво, реконструкція та капітальний ремонт адміністративних будівель</t>
  </si>
  <si>
    <t>___________________________________</t>
  </si>
  <si>
    <t>заходів і завдань Програми на 2019–2024 роки</t>
  </si>
  <si>
    <t>Програма капітального будівництва об’єктів 
інфраструктури м. Кривого Рогу на 2019–2024 роки</t>
  </si>
  <si>
    <t>1.3. Капітальний ремонт об’єктів інженерно-транспортної інфраструктури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</si>
</sst>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8"/>
      <color theme="1"/>
      <name val="Calibri"/>
      <family val="2"/>
      <scheme val="minor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14" fillId="2" borderId="11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49" fontId="11" fillId="2" borderId="4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wrapText="1"/>
    </xf>
    <xf numFmtId="0" fontId="0" fillId="3" borderId="0" xfId="0" applyFill="1"/>
    <xf numFmtId="0" fontId="13" fillId="2" borderId="11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49" fontId="11" fillId="2" borderId="12" xfId="0" applyNumberFormat="1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9" fillId="0" borderId="0" xfId="0" applyFont="1"/>
    <xf numFmtId="0" fontId="13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/>
    <xf numFmtId="164" fontId="6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vertical="top" wrapText="1"/>
    </xf>
    <xf numFmtId="164" fontId="0" fillId="0" borderId="0" xfId="0" applyNumberFormat="1" applyBorder="1"/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6" fillId="2" borderId="2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vertical="top" wrapText="1"/>
    </xf>
    <xf numFmtId="164" fontId="5" fillId="2" borderId="11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49" fontId="11" fillId="2" borderId="2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wrapText="1"/>
    </xf>
    <xf numFmtId="164" fontId="20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9" xfId="0" applyBorder="1"/>
    <xf numFmtId="0" fontId="0" fillId="0" borderId="12" xfId="0" applyBorder="1"/>
    <xf numFmtId="0" fontId="13" fillId="2" borderId="4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2" fontId="0" fillId="0" borderId="0" xfId="0" applyNumberFormat="1"/>
    <xf numFmtId="0" fontId="21" fillId="0" borderId="0" xfId="0" applyFont="1" applyFill="1"/>
    <xf numFmtId="0" fontId="23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vertical="top" wrapText="1"/>
    </xf>
    <xf numFmtId="0" fontId="13" fillId="2" borderId="5" xfId="0" applyFont="1" applyFill="1" applyBorder="1" applyAlignment="1">
      <alignment vertical="top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5" fillId="2" borderId="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6" fillId="2" borderId="14" xfId="0" applyFont="1" applyFill="1" applyBorder="1" applyAlignment="1">
      <alignment wrapText="1"/>
    </xf>
    <xf numFmtId="0" fontId="16" fillId="2" borderId="10" xfId="0" applyFont="1" applyFill="1" applyBorder="1" applyAlignment="1">
      <alignment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25" fillId="0" borderId="0" xfId="0" applyFont="1" applyFill="1" applyAlignment="1">
      <alignment horizontal="left"/>
    </xf>
    <xf numFmtId="0" fontId="25" fillId="2" borderId="0" xfId="0" applyFont="1" applyFill="1" applyAlignment="1">
      <alignment wrapText="1"/>
    </xf>
    <xf numFmtId="0" fontId="25" fillId="0" borderId="0" xfId="0" applyFont="1" applyAlignment="1">
      <alignment wrapText="1"/>
    </xf>
    <xf numFmtId="0" fontId="25" fillId="2" borderId="0" xfId="0" applyFont="1" applyFill="1" applyAlignment="1">
      <alignment horizontal="left" wrapText="1"/>
    </xf>
    <xf numFmtId="0" fontId="19" fillId="2" borderId="0" xfId="0" applyFont="1" applyFill="1"/>
    <xf numFmtId="0" fontId="25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view="pageBreakPreview" topLeftCell="A16" zoomScale="106" zoomScaleNormal="100" zoomScaleSheetLayoutView="106" workbookViewId="0">
      <selection activeCell="J4" sqref="J4"/>
    </sheetView>
  </sheetViews>
  <sheetFormatPr defaultRowHeight="15" x14ac:dyDescent="0.25"/>
  <cols>
    <col min="1" max="1" width="3.5703125" customWidth="1"/>
    <col min="2" max="2" width="14.5703125" customWidth="1"/>
    <col min="3" max="3" width="34" customWidth="1"/>
    <col min="4" max="4" width="7.42578125" customWidth="1"/>
    <col min="5" max="5" width="23.140625" customWidth="1"/>
    <col min="6" max="6" width="20" customWidth="1"/>
    <col min="7" max="7" width="14.5703125" customWidth="1"/>
    <col min="8" max="8" width="13.140625" customWidth="1"/>
    <col min="9" max="9" width="12" customWidth="1"/>
    <col min="10" max="10" width="13.85546875" customWidth="1"/>
    <col min="11" max="11" width="16.7109375" bestFit="1" customWidth="1"/>
    <col min="12" max="12" width="21.42578125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9"/>
      <c r="H1" s="197"/>
      <c r="I1" s="198" t="s">
        <v>87</v>
      </c>
      <c r="J1" s="198"/>
      <c r="K1" s="198"/>
      <c r="L1" s="198"/>
    </row>
    <row r="2" spans="1:12" ht="17.25" customHeight="1" x14ac:dyDescent="0.25">
      <c r="A2" s="4"/>
      <c r="B2" s="4"/>
      <c r="C2" s="4"/>
      <c r="D2" s="4"/>
      <c r="E2" s="4"/>
      <c r="F2" s="4"/>
      <c r="G2" s="26"/>
      <c r="H2" s="199"/>
      <c r="I2" s="200" t="s">
        <v>60</v>
      </c>
      <c r="J2" s="200"/>
      <c r="K2" s="201"/>
      <c r="L2" s="201"/>
    </row>
    <row r="3" spans="1:12" ht="31.5" customHeight="1" x14ac:dyDescent="0.25">
      <c r="A3" s="4"/>
      <c r="B3" s="4"/>
      <c r="C3" s="4"/>
      <c r="D3" s="4"/>
      <c r="E3" s="4"/>
      <c r="F3" s="4"/>
      <c r="G3" s="26"/>
      <c r="H3" s="199"/>
      <c r="I3" s="202"/>
      <c r="J3" s="202"/>
      <c r="K3" s="201"/>
      <c r="L3" s="201"/>
    </row>
    <row r="4" spans="1:12" ht="47.25" customHeight="1" x14ac:dyDescent="0.35">
      <c r="A4" s="134"/>
      <c r="B4" s="134"/>
      <c r="C4" s="180" t="s">
        <v>110</v>
      </c>
      <c r="D4" s="180"/>
      <c r="E4" s="180"/>
      <c r="F4" s="180"/>
      <c r="G4" s="180"/>
      <c r="H4" s="180"/>
      <c r="I4" s="180"/>
      <c r="J4" s="135"/>
      <c r="K4" s="77"/>
      <c r="L4" s="77"/>
    </row>
    <row r="5" spans="1:12" ht="23.25" x14ac:dyDescent="0.35">
      <c r="A5" s="134"/>
      <c r="B5" s="134"/>
      <c r="C5" s="136"/>
      <c r="D5" s="137"/>
      <c r="E5" s="137"/>
      <c r="F5" s="137"/>
      <c r="G5" s="137"/>
      <c r="H5" s="137"/>
      <c r="I5" s="135"/>
      <c r="J5" s="135"/>
      <c r="K5" s="77"/>
      <c r="L5" s="77"/>
    </row>
    <row r="6" spans="1:12" ht="23.25" customHeight="1" x14ac:dyDescent="0.25">
      <c r="A6" s="180" t="s">
        <v>3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2" ht="20.25" customHeight="1" x14ac:dyDescent="0.25">
      <c r="A7" s="180" t="s">
        <v>109</v>
      </c>
      <c r="B7" s="180"/>
      <c r="C7" s="180"/>
      <c r="D7" s="180"/>
      <c r="E7" s="180"/>
      <c r="F7" s="180"/>
      <c r="G7" s="180"/>
      <c r="H7" s="180"/>
      <c r="I7" s="180"/>
      <c r="J7" s="180"/>
    </row>
    <row r="8" spans="1:12" ht="20.25" customHeight="1" x14ac:dyDescent="0.25">
      <c r="A8" s="92"/>
      <c r="B8" s="93"/>
      <c r="C8" s="93"/>
      <c r="D8" s="93"/>
      <c r="E8" s="93"/>
      <c r="F8" s="93"/>
      <c r="G8" s="93"/>
      <c r="H8" s="93"/>
      <c r="I8" s="93"/>
      <c r="J8" s="93"/>
    </row>
    <row r="9" spans="1:12" ht="26.25" customHeight="1" x14ac:dyDescent="0.25">
      <c r="A9" s="21"/>
      <c r="B9" s="37"/>
      <c r="C9" s="37"/>
      <c r="D9" s="37"/>
      <c r="E9" s="37"/>
      <c r="F9" s="37"/>
      <c r="G9" s="37"/>
      <c r="H9" s="37"/>
      <c r="I9" s="37"/>
      <c r="J9" s="37"/>
    </row>
    <row r="10" spans="1:12" x14ac:dyDescent="0.25">
      <c r="A10" s="178" t="s">
        <v>55</v>
      </c>
      <c r="B10" s="178" t="s">
        <v>11</v>
      </c>
      <c r="C10" s="178" t="s">
        <v>17</v>
      </c>
      <c r="D10" s="178" t="s">
        <v>12</v>
      </c>
      <c r="E10" s="178" t="s">
        <v>13</v>
      </c>
      <c r="F10" s="178" t="s">
        <v>26</v>
      </c>
      <c r="G10" s="178" t="s">
        <v>54</v>
      </c>
      <c r="H10" s="181" t="s">
        <v>91</v>
      </c>
      <c r="I10" s="182"/>
      <c r="J10" s="183"/>
      <c r="K10" s="1"/>
      <c r="L10" s="1"/>
    </row>
    <row r="11" spans="1:12" x14ac:dyDescent="0.25">
      <c r="A11" s="184"/>
      <c r="B11" s="184"/>
      <c r="C11" s="188"/>
      <c r="D11" s="187"/>
      <c r="E11" s="187"/>
      <c r="F11" s="187"/>
      <c r="G11" s="187"/>
      <c r="H11" s="178">
        <v>2022</v>
      </c>
      <c r="I11" s="178">
        <v>2023</v>
      </c>
      <c r="J11" s="178">
        <v>2024</v>
      </c>
      <c r="K11" s="1"/>
      <c r="L11" s="1"/>
    </row>
    <row r="12" spans="1:12" ht="32.25" customHeight="1" x14ac:dyDescent="0.25">
      <c r="A12" s="185"/>
      <c r="B12" s="186"/>
      <c r="C12" s="186"/>
      <c r="D12" s="179"/>
      <c r="E12" s="179"/>
      <c r="F12" s="179"/>
      <c r="G12" s="185"/>
      <c r="H12" s="179"/>
      <c r="I12" s="179"/>
      <c r="J12" s="179" t="s">
        <v>16</v>
      </c>
      <c r="K12" s="1"/>
      <c r="L12" s="1"/>
    </row>
    <row r="13" spans="1:12" x14ac:dyDescent="0.25">
      <c r="A13" s="104">
        <v>1</v>
      </c>
      <c r="B13" s="105">
        <v>2</v>
      </c>
      <c r="C13" s="106">
        <v>3</v>
      </c>
      <c r="D13" s="102">
        <v>4</v>
      </c>
      <c r="E13" s="39">
        <v>5</v>
      </c>
      <c r="F13" s="41">
        <v>6</v>
      </c>
      <c r="G13" s="107">
        <v>7</v>
      </c>
      <c r="H13" s="41">
        <v>8</v>
      </c>
      <c r="I13" s="41">
        <v>9</v>
      </c>
      <c r="J13" s="41">
        <v>10</v>
      </c>
      <c r="K13" s="1"/>
      <c r="L13" s="1"/>
    </row>
    <row r="14" spans="1:12" ht="57.75" customHeight="1" x14ac:dyDescent="0.25">
      <c r="A14" s="189" t="s">
        <v>6</v>
      </c>
      <c r="B14" s="154" t="s">
        <v>10</v>
      </c>
      <c r="C14" s="8" t="s">
        <v>100</v>
      </c>
      <c r="D14" s="191" t="s">
        <v>99</v>
      </c>
      <c r="E14" s="152" t="s">
        <v>15</v>
      </c>
      <c r="F14" s="52" t="s">
        <v>86</v>
      </c>
      <c r="G14" s="28">
        <f>H14+I14+J14</f>
        <v>1460939.98</v>
      </c>
      <c r="H14" s="28">
        <f>H15+H17+H20+H22+H24+H26+H28+H30+H31</f>
        <v>579663.1399999999</v>
      </c>
      <c r="I14" s="28">
        <f t="shared" ref="I14:J14" si="0">I15+I17+I20+I22+I24+I26+I28+I30+I31</f>
        <v>600842.84</v>
      </c>
      <c r="J14" s="28">
        <f t="shared" si="0"/>
        <v>280434</v>
      </c>
      <c r="K14" s="3"/>
      <c r="L14" s="3"/>
    </row>
    <row r="15" spans="1:12" ht="38.25" customHeight="1" x14ac:dyDescent="0.25">
      <c r="A15" s="190"/>
      <c r="B15" s="155"/>
      <c r="C15" s="149" t="s">
        <v>80</v>
      </c>
      <c r="D15" s="192"/>
      <c r="E15" s="153"/>
      <c r="F15" s="52" t="s">
        <v>62</v>
      </c>
      <c r="G15" s="25">
        <f>H15+I15+J15</f>
        <v>442001.76</v>
      </c>
      <c r="H15" s="25">
        <f>188759.76</f>
        <v>188759.76</v>
      </c>
      <c r="I15" s="25">
        <v>186840</v>
      </c>
      <c r="J15" s="25">
        <v>66402</v>
      </c>
    </row>
    <row r="16" spans="1:12" ht="145.5" customHeight="1" x14ac:dyDescent="0.25">
      <c r="A16" s="190"/>
      <c r="B16" s="155"/>
      <c r="C16" s="150"/>
      <c r="D16" s="192"/>
      <c r="E16" s="153"/>
      <c r="F16" s="65" t="s">
        <v>61</v>
      </c>
      <c r="G16" s="31">
        <f>H16+I16+J16</f>
        <v>368334.8</v>
      </c>
      <c r="H16" s="31">
        <v>157299.79999999999</v>
      </c>
      <c r="I16" s="31">
        <v>155700</v>
      </c>
      <c r="J16" s="31">
        <v>55335</v>
      </c>
    </row>
    <row r="17" spans="1:13" ht="39" customHeight="1" x14ac:dyDescent="0.25">
      <c r="A17" s="190"/>
      <c r="B17" s="190"/>
      <c r="C17" s="193" t="s">
        <v>81</v>
      </c>
      <c r="D17" s="192"/>
      <c r="E17" s="192"/>
      <c r="F17" s="53" t="s">
        <v>63</v>
      </c>
      <c r="G17" s="66">
        <f t="shared" ref="G17:G27" si="1">H17+I17+J17</f>
        <v>362922.83999999997</v>
      </c>
      <c r="H17" s="66">
        <v>137103.96</v>
      </c>
      <c r="I17" s="66">
        <v>135728.88</v>
      </c>
      <c r="J17" s="25">
        <v>90090</v>
      </c>
    </row>
    <row r="18" spans="1:13" ht="54.75" customHeight="1" x14ac:dyDescent="0.25">
      <c r="A18" s="60"/>
      <c r="B18" s="60"/>
      <c r="C18" s="194"/>
      <c r="D18" s="57"/>
      <c r="E18" s="57"/>
      <c r="F18" s="54" t="s">
        <v>96</v>
      </c>
      <c r="G18" s="67">
        <f t="shared" si="1"/>
        <v>302435.7</v>
      </c>
      <c r="H18" s="67">
        <v>114253.3</v>
      </c>
      <c r="I18" s="67">
        <v>113107.4</v>
      </c>
      <c r="J18" s="24">
        <v>75075</v>
      </c>
    </row>
    <row r="19" spans="1:13" ht="81" customHeight="1" x14ac:dyDescent="0.25">
      <c r="A19" s="61"/>
      <c r="B19" s="56"/>
      <c r="C19" s="58"/>
      <c r="D19" s="53"/>
      <c r="E19" s="27"/>
      <c r="F19" s="65" t="s">
        <v>95</v>
      </c>
      <c r="G19" s="30"/>
      <c r="H19" s="31"/>
      <c r="I19" s="31"/>
      <c r="J19" s="31"/>
    </row>
    <row r="20" spans="1:13" ht="36" customHeight="1" x14ac:dyDescent="0.25">
      <c r="A20" s="48"/>
      <c r="B20" s="10"/>
      <c r="C20" s="149" t="s">
        <v>56</v>
      </c>
      <c r="D20" s="51"/>
      <c r="E20" s="22"/>
      <c r="F20" s="52" t="s">
        <v>63</v>
      </c>
      <c r="G20" s="25">
        <f t="shared" si="1"/>
        <v>86768.040000000008</v>
      </c>
      <c r="H20" s="25">
        <v>32557.56</v>
      </c>
      <c r="I20" s="25">
        <v>37326.480000000003</v>
      </c>
      <c r="J20" s="25">
        <v>16884</v>
      </c>
    </row>
    <row r="21" spans="1:13" ht="117.75" customHeight="1" x14ac:dyDescent="0.25">
      <c r="A21" s="48"/>
      <c r="B21" s="10"/>
      <c r="C21" s="150"/>
      <c r="D21" s="51"/>
      <c r="E21" s="22"/>
      <c r="F21" s="45" t="s">
        <v>61</v>
      </c>
      <c r="G21" s="31">
        <f t="shared" si="1"/>
        <v>72306.7</v>
      </c>
      <c r="H21" s="31">
        <v>27131.3</v>
      </c>
      <c r="I21" s="31">
        <v>31105.4</v>
      </c>
      <c r="J21" s="31">
        <v>14070</v>
      </c>
    </row>
    <row r="22" spans="1:13" ht="40.5" customHeight="1" x14ac:dyDescent="0.25">
      <c r="A22" s="48"/>
      <c r="B22" s="10"/>
      <c r="C22" s="149" t="s">
        <v>57</v>
      </c>
      <c r="D22" s="51"/>
      <c r="E22" s="22"/>
      <c r="F22" s="68" t="s">
        <v>63</v>
      </c>
      <c r="G22" s="66">
        <f t="shared" si="1"/>
        <v>151346.64000000001</v>
      </c>
      <c r="H22" s="66">
        <v>56800.800000000003</v>
      </c>
      <c r="I22" s="66">
        <v>65061.84</v>
      </c>
      <c r="J22" s="25">
        <v>29484</v>
      </c>
    </row>
    <row r="23" spans="1:13" ht="124.5" customHeight="1" x14ac:dyDescent="0.25">
      <c r="A23" s="40"/>
      <c r="B23" s="10"/>
      <c r="C23" s="151"/>
      <c r="D23" s="51"/>
      <c r="E23" s="22"/>
      <c r="F23" s="64" t="s">
        <v>61</v>
      </c>
      <c r="G23" s="109">
        <f t="shared" si="1"/>
        <v>126122.2</v>
      </c>
      <c r="H23" s="67">
        <v>47334</v>
      </c>
      <c r="I23" s="67">
        <v>54218.2</v>
      </c>
      <c r="J23" s="24">
        <v>24570</v>
      </c>
    </row>
    <row r="24" spans="1:13" ht="48" customHeight="1" x14ac:dyDescent="0.25">
      <c r="A24" s="40"/>
      <c r="B24" s="10"/>
      <c r="C24" s="63" t="s">
        <v>58</v>
      </c>
      <c r="D24" s="51"/>
      <c r="E24" s="51"/>
      <c r="F24" s="53" t="s">
        <v>63</v>
      </c>
      <c r="G24" s="25">
        <f t="shared" si="1"/>
        <v>35752.080000000002</v>
      </c>
      <c r="H24" s="25">
        <v>13418.16</v>
      </c>
      <c r="I24" s="25">
        <v>15403.92</v>
      </c>
      <c r="J24" s="25">
        <v>6930</v>
      </c>
    </row>
    <row r="25" spans="1:13" ht="140.25" customHeight="1" x14ac:dyDescent="0.25">
      <c r="A25" s="55"/>
      <c r="B25" s="23"/>
      <c r="C25" s="110"/>
      <c r="D25" s="54"/>
      <c r="E25" s="54"/>
      <c r="F25" s="54" t="s">
        <v>61</v>
      </c>
      <c r="G25" s="24">
        <f t="shared" si="1"/>
        <v>29793.4</v>
      </c>
      <c r="H25" s="24">
        <v>11181.8</v>
      </c>
      <c r="I25" s="24">
        <v>12836.6</v>
      </c>
      <c r="J25" s="24">
        <v>5775</v>
      </c>
    </row>
    <row r="26" spans="1:13" ht="45" customHeight="1" x14ac:dyDescent="0.25">
      <c r="A26" s="113"/>
      <c r="B26" s="119"/>
      <c r="C26" s="150" t="s">
        <v>59</v>
      </c>
      <c r="D26" s="176"/>
      <c r="E26" s="27"/>
      <c r="F26" s="64" t="s">
        <v>63</v>
      </c>
      <c r="G26" s="109">
        <f t="shared" si="1"/>
        <v>159057</v>
      </c>
      <c r="H26" s="109">
        <v>59805.48</v>
      </c>
      <c r="I26" s="109">
        <v>68549.52</v>
      </c>
      <c r="J26" s="31">
        <v>30702</v>
      </c>
    </row>
    <row r="27" spans="1:13" ht="120" x14ac:dyDescent="0.25">
      <c r="A27" s="90"/>
      <c r="B27" s="124"/>
      <c r="C27" s="150"/>
      <c r="D27" s="177"/>
      <c r="E27" s="22"/>
      <c r="F27" s="45" t="s">
        <v>61</v>
      </c>
      <c r="G27" s="109">
        <f t="shared" si="1"/>
        <v>132547.5</v>
      </c>
      <c r="H27" s="109">
        <v>49837.9</v>
      </c>
      <c r="I27" s="109">
        <v>57124.6</v>
      </c>
      <c r="J27" s="31">
        <v>25585</v>
      </c>
      <c r="M27" s="3"/>
    </row>
    <row r="28" spans="1:13" ht="46.5" customHeight="1" x14ac:dyDescent="0.25">
      <c r="A28" s="90"/>
      <c r="B28" s="124"/>
      <c r="C28" s="149" t="s">
        <v>92</v>
      </c>
      <c r="D28" s="177"/>
      <c r="E28" s="22"/>
      <c r="F28" s="68" t="s">
        <v>63</v>
      </c>
      <c r="G28" s="25">
        <f>H28+I28+J28</f>
        <v>9042.119999999999</v>
      </c>
      <c r="H28" s="66">
        <v>3580.92</v>
      </c>
      <c r="I28" s="66">
        <v>3529.2</v>
      </c>
      <c r="J28" s="25">
        <v>1932</v>
      </c>
    </row>
    <row r="29" spans="1:13" ht="124.5" customHeight="1" x14ac:dyDescent="0.25">
      <c r="A29" s="90"/>
      <c r="B29" s="124"/>
      <c r="C29" s="151"/>
      <c r="D29" s="177"/>
      <c r="E29" s="22"/>
      <c r="F29" s="46" t="s">
        <v>61</v>
      </c>
      <c r="G29" s="24">
        <f>H29+I29+J29</f>
        <v>7535.1</v>
      </c>
      <c r="H29" s="67">
        <v>2984.1</v>
      </c>
      <c r="I29" s="67">
        <v>2941</v>
      </c>
      <c r="J29" s="24">
        <v>1610</v>
      </c>
    </row>
    <row r="30" spans="1:13" ht="65.25" hidden="1" customHeight="1" x14ac:dyDescent="0.25">
      <c r="A30" s="90"/>
      <c r="B30" s="124"/>
      <c r="C30" s="63"/>
      <c r="D30" s="51"/>
      <c r="E30" s="22"/>
      <c r="F30" s="45"/>
      <c r="G30" s="24">
        <f t="shared" ref="G30:G31" si="2">H30+I30+J30</f>
        <v>0</v>
      </c>
      <c r="H30" s="24">
        <v>0</v>
      </c>
      <c r="I30" s="24">
        <v>0</v>
      </c>
      <c r="J30" s="24">
        <v>0</v>
      </c>
    </row>
    <row r="31" spans="1:13" ht="65.25" customHeight="1" x14ac:dyDescent="0.25">
      <c r="A31" s="90"/>
      <c r="B31" s="124"/>
      <c r="C31" s="118" t="s">
        <v>75</v>
      </c>
      <c r="D31" s="54"/>
      <c r="E31" s="14"/>
      <c r="F31" s="46" t="s">
        <v>84</v>
      </c>
      <c r="G31" s="24">
        <f t="shared" si="2"/>
        <v>214049.5</v>
      </c>
      <c r="H31" s="24">
        <v>87636.5</v>
      </c>
      <c r="I31" s="24">
        <v>88403</v>
      </c>
      <c r="J31" s="24">
        <v>38010</v>
      </c>
    </row>
    <row r="32" spans="1:13" ht="51.75" customHeight="1" x14ac:dyDescent="0.25">
      <c r="A32" s="114"/>
      <c r="B32" s="175"/>
      <c r="C32" s="8" t="s">
        <v>18</v>
      </c>
      <c r="D32" s="22" t="s">
        <v>99</v>
      </c>
      <c r="E32" s="22" t="s">
        <v>15</v>
      </c>
      <c r="F32" s="27" t="s">
        <v>86</v>
      </c>
      <c r="G32" s="11">
        <f t="shared" ref="G32:G34" si="3">H32+I32+J32</f>
        <v>159912.13500000001</v>
      </c>
      <c r="H32" s="12">
        <f>H33</f>
        <v>100000</v>
      </c>
      <c r="I32" s="12">
        <f t="shared" ref="I32:J32" si="4">I33</f>
        <v>59912.135000000002</v>
      </c>
      <c r="J32" s="12">
        <f t="shared" si="4"/>
        <v>0</v>
      </c>
      <c r="K32" s="3"/>
      <c r="L32" s="3"/>
    </row>
    <row r="33" spans="1:14" ht="63.75" customHeight="1" x14ac:dyDescent="0.25">
      <c r="A33" s="90"/>
      <c r="B33" s="175"/>
      <c r="C33" s="96" t="s">
        <v>74</v>
      </c>
      <c r="D33" s="22"/>
      <c r="E33" s="22"/>
      <c r="F33" s="22"/>
      <c r="G33" s="13">
        <f t="shared" si="3"/>
        <v>159912.13500000001</v>
      </c>
      <c r="H33" s="13">
        <v>100000</v>
      </c>
      <c r="I33" s="13">
        <v>59912.135000000002</v>
      </c>
      <c r="J33" s="13">
        <v>0</v>
      </c>
    </row>
    <row r="34" spans="1:14" ht="62.25" customHeight="1" x14ac:dyDescent="0.25">
      <c r="A34" s="55"/>
      <c r="B34" s="88"/>
      <c r="C34" s="8" t="s">
        <v>111</v>
      </c>
      <c r="D34" s="27" t="s">
        <v>99</v>
      </c>
      <c r="E34" s="74" t="s">
        <v>15</v>
      </c>
      <c r="F34" s="74" t="s">
        <v>86</v>
      </c>
      <c r="G34" s="28">
        <f t="shared" si="3"/>
        <v>65200</v>
      </c>
      <c r="H34" s="94">
        <v>65200</v>
      </c>
      <c r="I34" s="94">
        <v>0</v>
      </c>
      <c r="J34" s="94">
        <v>0</v>
      </c>
      <c r="L34" s="3"/>
      <c r="M34" s="1"/>
      <c r="N34" s="1"/>
    </row>
    <row r="35" spans="1:14" x14ac:dyDescent="0.25">
      <c r="A35" s="38"/>
      <c r="B35" s="158" t="s">
        <v>5</v>
      </c>
      <c r="C35" s="147"/>
      <c r="D35" s="36"/>
      <c r="E35" s="46"/>
      <c r="F35" s="14"/>
      <c r="G35" s="11">
        <f>H35+I35+J35</f>
        <v>1686052.1149999998</v>
      </c>
      <c r="H35" s="12">
        <f>H32+H14+H34</f>
        <v>744863.1399999999</v>
      </c>
      <c r="I35" s="12">
        <f t="shared" ref="I35:J35" si="5">I32+I14+I34</f>
        <v>660754.97499999998</v>
      </c>
      <c r="J35" s="12">
        <f t="shared" si="5"/>
        <v>280434</v>
      </c>
      <c r="M35" s="174"/>
      <c r="N35" s="1"/>
    </row>
    <row r="36" spans="1:14" ht="65.25" hidden="1" customHeight="1" x14ac:dyDescent="0.25">
      <c r="A36" s="69">
        <v>2</v>
      </c>
      <c r="B36" s="97" t="s">
        <v>19</v>
      </c>
      <c r="C36" s="8" t="s">
        <v>27</v>
      </c>
      <c r="D36" s="51" t="s">
        <v>14</v>
      </c>
      <c r="E36" s="53" t="s">
        <v>15</v>
      </c>
      <c r="F36" s="100" t="s">
        <v>86</v>
      </c>
      <c r="G36" s="11">
        <f>H36+I36+J36</f>
        <v>0</v>
      </c>
      <c r="H36" s="12">
        <f>H37+H38+H39+H41</f>
        <v>0</v>
      </c>
      <c r="I36" s="12">
        <f t="shared" ref="I36:J36" si="6">I37+I38+I39+I41</f>
        <v>0</v>
      </c>
      <c r="J36" s="12">
        <f t="shared" si="6"/>
        <v>0</v>
      </c>
      <c r="K36" s="3"/>
      <c r="M36" s="174"/>
      <c r="N36" s="1"/>
    </row>
    <row r="37" spans="1:14" ht="53.25" hidden="1" customHeight="1" x14ac:dyDescent="0.25">
      <c r="A37" s="48"/>
      <c r="B37" s="87"/>
      <c r="C37" s="85"/>
      <c r="D37" s="51"/>
      <c r="E37" s="51"/>
      <c r="F37" s="22"/>
      <c r="G37" s="13">
        <f t="shared" ref="G37:G64" si="7">H37+I37+J37</f>
        <v>0</v>
      </c>
      <c r="H37" s="24">
        <v>0</v>
      </c>
      <c r="I37" s="24">
        <v>0</v>
      </c>
      <c r="J37" s="24">
        <v>0</v>
      </c>
      <c r="M37" s="1"/>
      <c r="N37" s="1"/>
    </row>
    <row r="38" spans="1:14" ht="84.75" hidden="1" customHeight="1" x14ac:dyDescent="0.25">
      <c r="A38" s="48"/>
      <c r="B38" s="87"/>
      <c r="C38" s="101" t="s">
        <v>70</v>
      </c>
      <c r="D38" s="51"/>
      <c r="E38" s="54"/>
      <c r="F38" s="22"/>
      <c r="G38" s="30">
        <f t="shared" ref="G38:G42" si="8">H38+I38+J38</f>
        <v>0</v>
      </c>
      <c r="H38" s="30">
        <v>0</v>
      </c>
      <c r="I38" s="31">
        <v>0</v>
      </c>
      <c r="J38" s="31">
        <v>0</v>
      </c>
      <c r="M38" s="91"/>
      <c r="N38" s="91"/>
    </row>
    <row r="39" spans="1:14" ht="57" hidden="1" customHeight="1" x14ac:dyDescent="0.25">
      <c r="A39" s="59"/>
      <c r="B39" s="70"/>
      <c r="C39" s="149" t="s">
        <v>76</v>
      </c>
      <c r="D39" s="22"/>
      <c r="E39" s="64" t="s">
        <v>67</v>
      </c>
      <c r="F39" s="22"/>
      <c r="G39" s="6">
        <f t="shared" si="8"/>
        <v>0</v>
      </c>
      <c r="H39" s="6">
        <f>H40+H41</f>
        <v>0</v>
      </c>
      <c r="I39" s="6">
        <v>0</v>
      </c>
      <c r="J39" s="6">
        <f t="shared" ref="J39" si="9">J40+J41</f>
        <v>0</v>
      </c>
      <c r="M39" s="91"/>
      <c r="N39" s="91"/>
    </row>
    <row r="40" spans="1:14" ht="59.25" hidden="1" customHeight="1" x14ac:dyDescent="0.25">
      <c r="A40" s="48"/>
      <c r="B40" s="87"/>
      <c r="C40" s="150"/>
      <c r="D40" s="22"/>
      <c r="E40" s="64" t="s">
        <v>68</v>
      </c>
      <c r="F40" s="22"/>
      <c r="G40" s="6">
        <f t="shared" si="8"/>
        <v>0</v>
      </c>
      <c r="H40" s="6">
        <v>0</v>
      </c>
      <c r="I40" s="7">
        <v>0</v>
      </c>
      <c r="J40" s="7">
        <v>0</v>
      </c>
      <c r="M40" s="91"/>
      <c r="N40" s="91"/>
    </row>
    <row r="41" spans="1:14" ht="41.25" hidden="1" customHeight="1" x14ac:dyDescent="0.25">
      <c r="A41" s="48"/>
      <c r="B41" s="87"/>
      <c r="C41" s="151"/>
      <c r="D41" s="14"/>
      <c r="E41" s="64" t="s">
        <v>69</v>
      </c>
      <c r="F41" s="14"/>
      <c r="G41" s="6">
        <f t="shared" si="8"/>
        <v>0</v>
      </c>
      <c r="H41" s="6">
        <v>0</v>
      </c>
      <c r="I41" s="7">
        <v>0</v>
      </c>
      <c r="J41" s="6">
        <v>0</v>
      </c>
      <c r="M41" s="91"/>
      <c r="N41" s="91"/>
    </row>
    <row r="42" spans="1:14" ht="51.75" hidden="1" customHeight="1" x14ac:dyDescent="0.25">
      <c r="A42" s="48"/>
      <c r="B42" s="10"/>
      <c r="C42" s="71" t="s">
        <v>66</v>
      </c>
      <c r="D42" s="27" t="s">
        <v>14</v>
      </c>
      <c r="E42" s="27" t="s">
        <v>15</v>
      </c>
      <c r="F42" s="115" t="s">
        <v>86</v>
      </c>
      <c r="G42" s="34">
        <f t="shared" si="8"/>
        <v>0</v>
      </c>
      <c r="H42" s="35">
        <v>0</v>
      </c>
      <c r="I42" s="35">
        <v>0</v>
      </c>
      <c r="J42" s="35">
        <v>0</v>
      </c>
      <c r="L42" s="3"/>
      <c r="M42" s="1"/>
      <c r="N42" s="1"/>
    </row>
    <row r="43" spans="1:14" ht="17.25" hidden="1" customHeight="1" x14ac:dyDescent="0.25">
      <c r="A43" s="76"/>
      <c r="B43" s="148" t="s">
        <v>5</v>
      </c>
      <c r="C43" s="147"/>
      <c r="D43" s="36"/>
      <c r="E43" s="36"/>
      <c r="F43" s="36"/>
      <c r="G43" s="11">
        <f>G36+G42</f>
        <v>0</v>
      </c>
      <c r="H43" s="12">
        <f>H36+H42</f>
        <v>0</v>
      </c>
      <c r="I43" s="12">
        <f>I36+I42</f>
        <v>0</v>
      </c>
      <c r="J43" s="12">
        <f>J36+J42</f>
        <v>0</v>
      </c>
      <c r="K43" s="3"/>
      <c r="M43" s="1"/>
      <c r="N43" s="1"/>
    </row>
    <row r="44" spans="1:14" ht="51" customHeight="1" x14ac:dyDescent="0.25">
      <c r="A44" s="103">
        <v>2</v>
      </c>
      <c r="B44" s="154" t="s">
        <v>20</v>
      </c>
      <c r="C44" s="8" t="s">
        <v>97</v>
      </c>
      <c r="D44" s="27" t="s">
        <v>99</v>
      </c>
      <c r="E44" s="68" t="s">
        <v>15</v>
      </c>
      <c r="F44" s="115" t="s">
        <v>86</v>
      </c>
      <c r="G44" s="11">
        <f>H44+I44+J44</f>
        <v>62200</v>
      </c>
      <c r="H44" s="11">
        <f>+H45+H46+H47+H48+H49+H50</f>
        <v>62200</v>
      </c>
      <c r="I44" s="11">
        <f t="shared" ref="I44:J44" si="10">+I45+I46+I47+I48+I49+I50</f>
        <v>0</v>
      </c>
      <c r="J44" s="11">
        <f t="shared" si="10"/>
        <v>0</v>
      </c>
      <c r="M44" s="1"/>
      <c r="N44" s="1"/>
    </row>
    <row r="45" spans="1:14" ht="96.75" customHeight="1" x14ac:dyDescent="0.25">
      <c r="A45" s="48"/>
      <c r="B45" s="155"/>
      <c r="C45" s="131" t="s">
        <v>102</v>
      </c>
      <c r="D45" s="51"/>
      <c r="E45" s="51"/>
      <c r="F45" s="22"/>
      <c r="G45" s="13">
        <f t="shared" si="7"/>
        <v>15500</v>
      </c>
      <c r="H45" s="24">
        <v>15500</v>
      </c>
      <c r="I45" s="24">
        <v>0</v>
      </c>
      <c r="J45" s="24">
        <v>0</v>
      </c>
      <c r="M45" s="1"/>
      <c r="N45" s="1"/>
    </row>
    <row r="46" spans="1:14" ht="99.75" customHeight="1" x14ac:dyDescent="0.25">
      <c r="A46" s="48"/>
      <c r="B46" s="10"/>
      <c r="C46" s="131" t="s">
        <v>103</v>
      </c>
      <c r="D46" s="49"/>
      <c r="E46" s="51"/>
      <c r="F46" s="42"/>
      <c r="G46" s="6">
        <f t="shared" si="7"/>
        <v>15000</v>
      </c>
      <c r="H46" s="7">
        <v>15000</v>
      </c>
      <c r="I46" s="7">
        <v>0</v>
      </c>
      <c r="J46" s="7">
        <v>0</v>
      </c>
      <c r="M46" s="1"/>
      <c r="N46" s="1"/>
    </row>
    <row r="47" spans="1:14" ht="100.5" customHeight="1" x14ac:dyDescent="0.25">
      <c r="A47" s="48"/>
      <c r="B47" s="10"/>
      <c r="C47" s="131" t="s">
        <v>104</v>
      </c>
      <c r="D47" s="49"/>
      <c r="E47" s="49"/>
      <c r="F47" s="42"/>
      <c r="G47" s="6">
        <f t="shared" si="7"/>
        <v>22000</v>
      </c>
      <c r="H47" s="7">
        <v>22000</v>
      </c>
      <c r="I47" s="7">
        <v>0</v>
      </c>
      <c r="J47" s="7">
        <v>0</v>
      </c>
      <c r="M47" s="1"/>
      <c r="N47" s="1"/>
    </row>
    <row r="48" spans="1:14" ht="96" x14ac:dyDescent="0.25">
      <c r="A48" s="48"/>
      <c r="B48" s="10"/>
      <c r="C48" s="131" t="s">
        <v>105</v>
      </c>
      <c r="D48" s="49"/>
      <c r="E48" s="49"/>
      <c r="F48" s="42"/>
      <c r="G48" s="13">
        <f t="shared" si="7"/>
        <v>9700</v>
      </c>
      <c r="H48" s="24">
        <v>9700</v>
      </c>
      <c r="I48" s="24">
        <v>0</v>
      </c>
      <c r="J48" s="24">
        <v>0</v>
      </c>
      <c r="M48" s="1"/>
      <c r="N48" s="1"/>
    </row>
    <row r="49" spans="1:15" ht="55.5" hidden="1" customHeight="1" x14ac:dyDescent="0.25">
      <c r="A49" s="125"/>
      <c r="B49" s="23"/>
      <c r="C49" s="118"/>
      <c r="D49" s="54"/>
      <c r="E49" s="57"/>
      <c r="F49" s="126"/>
      <c r="G49" s="6">
        <f t="shared" si="7"/>
        <v>0</v>
      </c>
      <c r="H49" s="7">
        <v>0</v>
      </c>
      <c r="I49" s="7">
        <v>0</v>
      </c>
      <c r="J49" s="7">
        <v>0</v>
      </c>
      <c r="M49" s="1"/>
      <c r="N49" s="1"/>
    </row>
    <row r="50" spans="1:15" ht="100.5" hidden="1" customHeight="1" x14ac:dyDescent="0.25">
      <c r="A50" s="103"/>
      <c r="B50" s="119"/>
      <c r="C50" s="127"/>
      <c r="D50" s="73"/>
      <c r="E50" s="57"/>
      <c r="F50" s="43"/>
      <c r="G50" s="13">
        <f t="shared" si="7"/>
        <v>0</v>
      </c>
      <c r="H50" s="24">
        <v>0</v>
      </c>
      <c r="I50" s="24">
        <v>0</v>
      </c>
      <c r="J50" s="24">
        <v>0</v>
      </c>
      <c r="M50" s="1"/>
      <c r="N50" s="1"/>
    </row>
    <row r="51" spans="1:15" ht="46.5" customHeight="1" x14ac:dyDescent="0.25">
      <c r="A51" s="116"/>
      <c r="B51" s="128"/>
      <c r="C51" s="117" t="s">
        <v>101</v>
      </c>
      <c r="D51" s="27" t="s">
        <v>99</v>
      </c>
      <c r="E51" s="36" t="s">
        <v>15</v>
      </c>
      <c r="F51" s="138" t="s">
        <v>86</v>
      </c>
      <c r="G51" s="11">
        <f t="shared" si="7"/>
        <v>162000</v>
      </c>
      <c r="H51" s="12">
        <f>42000+37000+13000+17000+19000+34000</f>
        <v>162000</v>
      </c>
      <c r="I51" s="12">
        <v>0</v>
      </c>
      <c r="J51" s="12">
        <v>0</v>
      </c>
      <c r="M51" s="1"/>
      <c r="N51" s="1"/>
    </row>
    <row r="52" spans="1:15" ht="15" customHeight="1" x14ac:dyDescent="0.25">
      <c r="A52" s="129"/>
      <c r="B52" s="172" t="s">
        <v>5</v>
      </c>
      <c r="C52" s="148"/>
      <c r="D52" s="95"/>
      <c r="E52" s="74"/>
      <c r="F52" s="95"/>
      <c r="G52" s="12">
        <f>G44+G51</f>
        <v>224200</v>
      </c>
      <c r="H52" s="12">
        <f>H44+H51</f>
        <v>224200</v>
      </c>
      <c r="I52" s="12">
        <f>I44+I51</f>
        <v>0</v>
      </c>
      <c r="J52" s="12">
        <f>J44+J51</f>
        <v>0</v>
      </c>
      <c r="K52" s="3"/>
      <c r="M52" s="1"/>
      <c r="N52" s="1"/>
    </row>
    <row r="53" spans="1:15" ht="66" hidden="1" customHeight="1" x14ac:dyDescent="0.25">
      <c r="A53" s="69">
        <v>4</v>
      </c>
      <c r="B53" s="154" t="s">
        <v>21</v>
      </c>
      <c r="C53" s="8" t="s">
        <v>89</v>
      </c>
      <c r="D53" s="53" t="s">
        <v>14</v>
      </c>
      <c r="E53" s="152" t="s">
        <v>15</v>
      </c>
      <c r="F53" s="152" t="s">
        <v>86</v>
      </c>
      <c r="G53" s="11">
        <f>G54+G55+G56</f>
        <v>0</v>
      </c>
      <c r="H53" s="11">
        <f>H54+H55+H56</f>
        <v>0</v>
      </c>
      <c r="I53" s="11">
        <f>I54+I55+I56</f>
        <v>0</v>
      </c>
      <c r="J53" s="11">
        <f>J54+J55+J56</f>
        <v>0</v>
      </c>
      <c r="M53" s="1"/>
      <c r="N53" s="1"/>
    </row>
    <row r="54" spans="1:15" ht="61.5" hidden="1" customHeight="1" x14ac:dyDescent="0.25">
      <c r="A54" s="159"/>
      <c r="B54" s="155"/>
      <c r="C54" s="141"/>
      <c r="D54" s="49"/>
      <c r="E54" s="153"/>
      <c r="F54" s="153"/>
      <c r="G54" s="6">
        <f t="shared" si="7"/>
        <v>0</v>
      </c>
      <c r="H54" s="7">
        <v>0</v>
      </c>
      <c r="I54" s="7">
        <v>0</v>
      </c>
      <c r="J54" s="7">
        <v>0</v>
      </c>
      <c r="M54" s="1"/>
      <c r="N54" s="1"/>
    </row>
    <row r="55" spans="1:15" ht="51.75" hidden="1" customHeight="1" x14ac:dyDescent="0.25">
      <c r="A55" s="159"/>
      <c r="B55" s="10"/>
      <c r="C55" s="141"/>
      <c r="D55" s="49"/>
      <c r="E55" s="22"/>
      <c r="F55" s="42"/>
      <c r="G55" s="6">
        <f t="shared" si="7"/>
        <v>0</v>
      </c>
      <c r="H55" s="7">
        <v>0</v>
      </c>
      <c r="I55" s="7">
        <v>0</v>
      </c>
      <c r="J55" s="7">
        <v>0</v>
      </c>
      <c r="M55" s="1"/>
      <c r="N55" s="1"/>
    </row>
    <row r="56" spans="1:15" ht="73.5" hidden="1" customHeight="1" x14ac:dyDescent="0.25">
      <c r="A56" s="140"/>
      <c r="B56" s="10"/>
      <c r="C56" s="139"/>
      <c r="D56" s="49"/>
      <c r="E56" s="22"/>
      <c r="F56" s="42"/>
      <c r="G56" s="6">
        <f t="shared" si="7"/>
        <v>0</v>
      </c>
      <c r="H56" s="24">
        <v>0</v>
      </c>
      <c r="I56" s="24">
        <v>0</v>
      </c>
      <c r="J56" s="24">
        <v>0</v>
      </c>
      <c r="M56" s="1"/>
      <c r="N56" s="1"/>
    </row>
    <row r="57" spans="1:15" ht="69" hidden="1" customHeight="1" x14ac:dyDescent="0.25">
      <c r="A57" s="140">
        <v>4</v>
      </c>
      <c r="B57" s="23" t="s">
        <v>21</v>
      </c>
      <c r="C57" s="29" t="s">
        <v>93</v>
      </c>
      <c r="D57" s="53" t="s">
        <v>14</v>
      </c>
      <c r="E57" s="27" t="s">
        <v>15</v>
      </c>
      <c r="F57" s="27" t="s">
        <v>86</v>
      </c>
      <c r="G57" s="11">
        <f t="shared" si="7"/>
        <v>0</v>
      </c>
      <c r="H57" s="12">
        <v>0</v>
      </c>
      <c r="I57" s="12">
        <v>0</v>
      </c>
      <c r="J57" s="12">
        <v>0</v>
      </c>
      <c r="L57" s="3"/>
      <c r="M57" s="1"/>
      <c r="N57" s="1"/>
    </row>
    <row r="58" spans="1:15" hidden="1" x14ac:dyDescent="0.25">
      <c r="A58" s="47"/>
      <c r="B58" s="161" t="s">
        <v>5</v>
      </c>
      <c r="C58" s="147"/>
      <c r="D58" s="120"/>
      <c r="E58" s="27"/>
      <c r="F58" s="27"/>
      <c r="G58" s="11">
        <f>G53+G57</f>
        <v>0</v>
      </c>
      <c r="H58" s="12">
        <f>H53+H57</f>
        <v>0</v>
      </c>
      <c r="I58" s="12">
        <f>I53+I57</f>
        <v>0</v>
      </c>
      <c r="J58" s="12">
        <f>J53+J57</f>
        <v>0</v>
      </c>
      <c r="M58" s="1"/>
      <c r="N58" s="1"/>
    </row>
    <row r="59" spans="1:15" ht="87" customHeight="1" x14ac:dyDescent="0.25">
      <c r="A59" s="44">
        <v>3</v>
      </c>
      <c r="B59" s="142" t="s">
        <v>77</v>
      </c>
      <c r="C59" s="29" t="s">
        <v>106</v>
      </c>
      <c r="D59" s="36" t="s">
        <v>99</v>
      </c>
      <c r="E59" s="143" t="s">
        <v>15</v>
      </c>
      <c r="F59" s="36" t="s">
        <v>86</v>
      </c>
      <c r="G59" s="11">
        <f>H59+I59+J59</f>
        <v>453677.22499999998</v>
      </c>
      <c r="H59" s="12">
        <f>H60+H61+H62+H63</f>
        <v>0</v>
      </c>
      <c r="I59" s="12">
        <f t="shared" ref="I59:J59" si="11">I60+I61+I62+I63</f>
        <v>238781.22500000001</v>
      </c>
      <c r="J59" s="12">
        <f t="shared" si="11"/>
        <v>214896</v>
      </c>
      <c r="M59" s="1"/>
      <c r="N59" s="1"/>
    </row>
    <row r="60" spans="1:15" ht="85.5" customHeight="1" x14ac:dyDescent="0.25">
      <c r="A60" s="10"/>
      <c r="B60" s="111"/>
      <c r="C60" s="101" t="s">
        <v>65</v>
      </c>
      <c r="D60" s="51"/>
      <c r="E60" s="51"/>
      <c r="F60" s="22"/>
      <c r="G60" s="13">
        <f t="shared" si="7"/>
        <v>337341.00599999999</v>
      </c>
      <c r="H60" s="24">
        <v>0</v>
      </c>
      <c r="I60" s="24">
        <v>166781.22500000001</v>
      </c>
      <c r="J60" s="24">
        <v>170559.78099999999</v>
      </c>
      <c r="M60" s="1"/>
      <c r="N60" s="1"/>
    </row>
    <row r="61" spans="1:15" ht="9.75" hidden="1" customHeight="1" x14ac:dyDescent="0.25">
      <c r="A61" s="10"/>
      <c r="B61" s="111"/>
      <c r="C61" s="96"/>
      <c r="D61" s="51"/>
      <c r="E61" s="51"/>
      <c r="F61" s="22"/>
      <c r="G61" s="6">
        <f t="shared" si="7"/>
        <v>0</v>
      </c>
      <c r="H61" s="7">
        <v>0</v>
      </c>
      <c r="I61" s="7">
        <v>0</v>
      </c>
      <c r="J61" s="7">
        <v>0</v>
      </c>
      <c r="M61" s="1"/>
      <c r="N61" s="1"/>
    </row>
    <row r="62" spans="1:15" ht="65.25" customHeight="1" x14ac:dyDescent="0.25">
      <c r="A62" s="10"/>
      <c r="B62" s="111"/>
      <c r="C62" s="101" t="s">
        <v>78</v>
      </c>
      <c r="D62" s="51"/>
      <c r="E62" s="51"/>
      <c r="F62" s="22"/>
      <c r="G62" s="13">
        <f t="shared" si="7"/>
        <v>84336.218999999997</v>
      </c>
      <c r="H62" s="24">
        <v>0</v>
      </c>
      <c r="I62" s="24">
        <v>40000</v>
      </c>
      <c r="J62" s="24">
        <v>44336.218999999997</v>
      </c>
      <c r="M62" s="1"/>
      <c r="N62" s="1"/>
    </row>
    <row r="63" spans="1:15" ht="96.75" customHeight="1" x14ac:dyDescent="0.25">
      <c r="A63" s="23"/>
      <c r="B63" s="108"/>
      <c r="C63" s="118" t="s">
        <v>90</v>
      </c>
      <c r="D63" s="54"/>
      <c r="E63" s="54"/>
      <c r="F63" s="14"/>
      <c r="G63" s="6">
        <f t="shared" si="7"/>
        <v>32000</v>
      </c>
      <c r="H63" s="7">
        <v>0</v>
      </c>
      <c r="I63" s="7">
        <v>32000</v>
      </c>
      <c r="J63" s="7">
        <v>0</v>
      </c>
      <c r="M63" s="1"/>
      <c r="N63" s="1"/>
    </row>
    <row r="64" spans="1:15" ht="50.25" hidden="1" customHeight="1" x14ac:dyDescent="0.25">
      <c r="A64" s="23"/>
      <c r="B64" s="108"/>
      <c r="C64" s="130" t="s">
        <v>29</v>
      </c>
      <c r="D64" s="54" t="s">
        <v>14</v>
      </c>
      <c r="E64" s="54" t="s">
        <v>15</v>
      </c>
      <c r="F64" s="14" t="s">
        <v>86</v>
      </c>
      <c r="G64" s="89">
        <f t="shared" si="7"/>
        <v>0</v>
      </c>
      <c r="H64" s="89">
        <v>0</v>
      </c>
      <c r="I64" s="89">
        <v>0</v>
      </c>
      <c r="J64" s="89">
        <v>0</v>
      </c>
      <c r="M64" s="1"/>
      <c r="N64" s="1"/>
      <c r="O64" s="3"/>
    </row>
    <row r="65" spans="1:18" ht="16.5" customHeight="1" x14ac:dyDescent="0.25">
      <c r="A65" s="132"/>
      <c r="B65" s="160" t="s">
        <v>5</v>
      </c>
      <c r="C65" s="160"/>
      <c r="D65" s="36"/>
      <c r="E65" s="36"/>
      <c r="F65" s="36"/>
      <c r="G65" s="12">
        <f>G59+G64</f>
        <v>453677.22499999998</v>
      </c>
      <c r="H65" s="12">
        <f>H59+H64</f>
        <v>0</v>
      </c>
      <c r="I65" s="12">
        <f>I59+I64</f>
        <v>238781.22500000001</v>
      </c>
      <c r="J65" s="12">
        <f>J59+J64</f>
        <v>214896</v>
      </c>
    </row>
    <row r="66" spans="1:18" ht="54.75" customHeight="1" x14ac:dyDescent="0.25">
      <c r="A66" s="61">
        <v>4</v>
      </c>
      <c r="B66" s="154" t="s">
        <v>71</v>
      </c>
      <c r="C66" s="29" t="s">
        <v>107</v>
      </c>
      <c r="D66" s="27" t="s">
        <v>99</v>
      </c>
      <c r="E66" s="27" t="s">
        <v>15</v>
      </c>
      <c r="F66" s="52" t="s">
        <v>86</v>
      </c>
      <c r="G66" s="11">
        <f>H66+I66+J66</f>
        <v>117889.5</v>
      </c>
      <c r="H66" s="11">
        <f>H67+H70</f>
        <v>117889.5</v>
      </c>
      <c r="I66" s="11">
        <f t="shared" ref="I66:J66" si="12">I67+I70</f>
        <v>0</v>
      </c>
      <c r="J66" s="11">
        <f t="shared" si="12"/>
        <v>0</v>
      </c>
    </row>
    <row r="67" spans="1:18" ht="38.25" customHeight="1" x14ac:dyDescent="0.25">
      <c r="A67" s="48"/>
      <c r="B67" s="155"/>
      <c r="C67" s="149" t="s">
        <v>79</v>
      </c>
      <c r="D67" s="51"/>
      <c r="E67" s="22"/>
      <c r="F67" s="75" t="s">
        <v>88</v>
      </c>
      <c r="G67" s="6">
        <f t="shared" ref="G67:G70" si="13">H67+I67+J67</f>
        <v>73015.5</v>
      </c>
      <c r="H67" s="7">
        <f>H68+H69</f>
        <v>73015.5</v>
      </c>
      <c r="I67" s="7">
        <f t="shared" ref="I67:J67" si="14">I68+I69</f>
        <v>0</v>
      </c>
      <c r="J67" s="7">
        <f t="shared" si="14"/>
        <v>0</v>
      </c>
      <c r="M67" s="3"/>
    </row>
    <row r="68" spans="1:18" ht="48" hidden="1" customHeight="1" x14ac:dyDescent="0.25">
      <c r="A68" s="48"/>
      <c r="B68" s="10"/>
      <c r="C68" s="150"/>
      <c r="D68" s="51"/>
      <c r="E68" s="22"/>
      <c r="F68" s="46" t="s">
        <v>94</v>
      </c>
      <c r="G68" s="6">
        <f t="shared" si="13"/>
        <v>0</v>
      </c>
      <c r="H68" s="7">
        <v>0</v>
      </c>
      <c r="I68" s="7">
        <v>0</v>
      </c>
      <c r="J68" s="7">
        <v>0</v>
      </c>
      <c r="M68" s="3"/>
    </row>
    <row r="69" spans="1:18" ht="63" customHeight="1" x14ac:dyDescent="0.25">
      <c r="A69" s="48"/>
      <c r="B69" s="10"/>
      <c r="C69" s="151"/>
      <c r="D69" s="51"/>
      <c r="E69" s="22"/>
      <c r="F69" s="46" t="s">
        <v>28</v>
      </c>
      <c r="G69" s="6">
        <f t="shared" si="13"/>
        <v>73015.5</v>
      </c>
      <c r="H69" s="7">
        <f>53333+19682.5</f>
        <v>73015.5</v>
      </c>
      <c r="I69" s="7">
        <v>0</v>
      </c>
      <c r="J69" s="7">
        <v>0</v>
      </c>
      <c r="M69" s="3"/>
    </row>
    <row r="70" spans="1:18" ht="33" customHeight="1" x14ac:dyDescent="0.25">
      <c r="A70" s="48"/>
      <c r="B70" s="10"/>
      <c r="C70" s="149" t="s">
        <v>82</v>
      </c>
      <c r="D70" s="51"/>
      <c r="E70" s="22"/>
      <c r="F70" s="75" t="s">
        <v>88</v>
      </c>
      <c r="G70" s="6">
        <f t="shared" si="13"/>
        <v>44874</v>
      </c>
      <c r="H70" s="7">
        <f t="shared" ref="H70:I70" si="15">H71+H72</f>
        <v>44874</v>
      </c>
      <c r="I70" s="7">
        <f t="shared" si="15"/>
        <v>0</v>
      </c>
      <c r="J70" s="7">
        <f>J71+J72</f>
        <v>0</v>
      </c>
      <c r="L70" s="3"/>
      <c r="M70" s="3"/>
      <c r="N70" s="3"/>
    </row>
    <row r="71" spans="1:18" ht="49.5" hidden="1" customHeight="1" x14ac:dyDescent="0.25">
      <c r="A71" s="48"/>
      <c r="B71" s="10"/>
      <c r="C71" s="150"/>
      <c r="D71" s="51"/>
      <c r="E71" s="22"/>
      <c r="F71" s="46" t="s">
        <v>94</v>
      </c>
      <c r="G71" s="6">
        <v>0</v>
      </c>
      <c r="H71" s="7">
        <v>0</v>
      </c>
      <c r="I71" s="7">
        <v>0</v>
      </c>
      <c r="J71" s="7">
        <v>0</v>
      </c>
      <c r="M71" s="3"/>
    </row>
    <row r="72" spans="1:18" ht="42.75" customHeight="1" x14ac:dyDescent="0.25">
      <c r="A72" s="72"/>
      <c r="B72" s="23"/>
      <c r="C72" s="151"/>
      <c r="D72" s="54"/>
      <c r="E72" s="14"/>
      <c r="F72" s="46" t="s">
        <v>28</v>
      </c>
      <c r="G72" s="6">
        <v>0</v>
      </c>
      <c r="H72" s="7">
        <v>44874</v>
      </c>
      <c r="I72" s="7">
        <v>0</v>
      </c>
      <c r="J72" s="7">
        <v>0</v>
      </c>
      <c r="M72" s="3"/>
    </row>
    <row r="73" spans="1:18" x14ac:dyDescent="0.25">
      <c r="A73" s="76"/>
      <c r="B73" s="147" t="s">
        <v>5</v>
      </c>
      <c r="C73" s="148"/>
      <c r="D73" s="36"/>
      <c r="E73" s="36"/>
      <c r="F73" s="36"/>
      <c r="G73" s="12">
        <f>G66</f>
        <v>117889.5</v>
      </c>
      <c r="H73" s="12">
        <f>H66</f>
        <v>117889.5</v>
      </c>
      <c r="I73" s="12">
        <f>I66</f>
        <v>0</v>
      </c>
      <c r="J73" s="12">
        <f>J66</f>
        <v>0</v>
      </c>
      <c r="L73" s="3"/>
    </row>
    <row r="74" spans="1:18" ht="39" customHeight="1" x14ac:dyDescent="0.25">
      <c r="A74" s="112" t="s">
        <v>98</v>
      </c>
      <c r="B74" s="76" t="s">
        <v>4</v>
      </c>
      <c r="C74" s="44" t="s">
        <v>64</v>
      </c>
      <c r="D74" s="27" t="s">
        <v>99</v>
      </c>
      <c r="E74" s="36" t="s">
        <v>15</v>
      </c>
      <c r="F74" s="74" t="s">
        <v>86</v>
      </c>
      <c r="G74" s="12">
        <f>H74+I74+J74</f>
        <v>2447872.8000000003</v>
      </c>
      <c r="H74" s="11">
        <v>2442600</v>
      </c>
      <c r="I74" s="11">
        <v>2572.1</v>
      </c>
      <c r="J74" s="11">
        <v>2700.7</v>
      </c>
      <c r="K74" s="3"/>
      <c r="L74" s="3"/>
      <c r="M74" s="3"/>
      <c r="R74" t="s">
        <v>72</v>
      </c>
    </row>
    <row r="75" spans="1:18" ht="27" hidden="1" customHeight="1" x14ac:dyDescent="0.25">
      <c r="A75" s="40"/>
      <c r="B75" s="10"/>
      <c r="C75" s="86" t="s">
        <v>7</v>
      </c>
      <c r="D75" s="83"/>
      <c r="E75" s="22"/>
      <c r="F75" s="78"/>
      <c r="G75" s="6">
        <f>H75+I75+J75</f>
        <v>0</v>
      </c>
      <c r="H75" s="7">
        <v>0</v>
      </c>
      <c r="I75" s="7">
        <v>0</v>
      </c>
      <c r="J75" s="7">
        <v>0</v>
      </c>
    </row>
    <row r="76" spans="1:18" ht="21.75" hidden="1" customHeight="1" x14ac:dyDescent="0.25">
      <c r="A76" s="40"/>
      <c r="B76" s="87"/>
      <c r="C76" s="86" t="s">
        <v>23</v>
      </c>
      <c r="D76" s="5"/>
      <c r="E76" s="22"/>
      <c r="F76" s="81"/>
      <c r="G76" s="6">
        <f>H76+I76+J76</f>
        <v>0</v>
      </c>
      <c r="H76" s="7">
        <v>0</v>
      </c>
      <c r="I76" s="7">
        <v>0</v>
      </c>
      <c r="J76" s="7">
        <v>0</v>
      </c>
    </row>
    <row r="77" spans="1:18" ht="27" hidden="1" customHeight="1" x14ac:dyDescent="0.25">
      <c r="A77" s="40"/>
      <c r="B77" s="98"/>
      <c r="C77" s="86" t="s">
        <v>9</v>
      </c>
      <c r="D77" s="5"/>
      <c r="E77" s="22"/>
      <c r="F77" s="81"/>
      <c r="G77" s="6">
        <f t="shared" ref="G77:G79" si="16">H77+I77+J77</f>
        <v>0</v>
      </c>
      <c r="H77" s="7">
        <v>0</v>
      </c>
      <c r="I77" s="7">
        <v>0</v>
      </c>
      <c r="J77" s="7">
        <v>0</v>
      </c>
    </row>
    <row r="78" spans="1:18" ht="25.5" hidden="1" customHeight="1" x14ac:dyDescent="0.25">
      <c r="A78" s="40"/>
      <c r="B78" s="98"/>
      <c r="C78" s="86" t="s">
        <v>8</v>
      </c>
      <c r="D78" s="62"/>
      <c r="E78" s="14"/>
      <c r="F78" s="82"/>
      <c r="G78" s="6">
        <f t="shared" si="16"/>
        <v>0</v>
      </c>
      <c r="H78" s="7">
        <v>0</v>
      </c>
      <c r="I78" s="7">
        <v>0</v>
      </c>
      <c r="J78" s="7">
        <v>0</v>
      </c>
    </row>
    <row r="79" spans="1:18" ht="21.75" hidden="1" customHeight="1" x14ac:dyDescent="0.25">
      <c r="A79" s="40"/>
      <c r="B79" s="99"/>
      <c r="C79" s="84"/>
      <c r="D79" s="5"/>
      <c r="E79" s="5"/>
      <c r="F79" s="81"/>
      <c r="G79" s="30">
        <f t="shared" si="16"/>
        <v>0</v>
      </c>
      <c r="H79" s="31">
        <v>0</v>
      </c>
      <c r="I79" s="31">
        <v>0</v>
      </c>
      <c r="J79" s="31">
        <v>0</v>
      </c>
    </row>
    <row r="80" spans="1:18" ht="15" customHeight="1" x14ac:dyDescent="0.25">
      <c r="A80" s="90"/>
      <c r="B80" s="172" t="s">
        <v>5</v>
      </c>
      <c r="C80" s="173"/>
      <c r="D80" s="79"/>
      <c r="E80" s="79"/>
      <c r="F80" s="80"/>
      <c r="G80" s="11">
        <f>G74</f>
        <v>2447872.8000000003</v>
      </c>
      <c r="H80" s="12">
        <v>2442.6</v>
      </c>
      <c r="I80" s="12">
        <f>I74</f>
        <v>2572.1</v>
      </c>
      <c r="J80" s="12">
        <f>J74</f>
        <v>2700.7</v>
      </c>
      <c r="K80" s="3"/>
      <c r="L80" s="3"/>
      <c r="M80" s="3"/>
    </row>
    <row r="81" spans="1:16" x14ac:dyDescent="0.25">
      <c r="A81" s="113"/>
      <c r="B81" s="145" t="s">
        <v>25</v>
      </c>
      <c r="C81" s="145"/>
      <c r="D81" s="145"/>
      <c r="E81" s="145"/>
      <c r="F81" s="146"/>
      <c r="G81" s="32">
        <f>H81+I81+J81</f>
        <v>2489534.2400000002</v>
      </c>
      <c r="H81" s="32">
        <f>H43+H35+H52+H58+H65+H73+H80</f>
        <v>1089395.24</v>
      </c>
      <c r="I81" s="32">
        <f>I43+I35+I52+I58+I65+I73+I80</f>
        <v>902108.29999999993</v>
      </c>
      <c r="J81" s="32">
        <f>J43+J35+J52+J58+J65+J73+J80</f>
        <v>498030.7</v>
      </c>
      <c r="K81" s="3"/>
      <c r="L81" s="3"/>
      <c r="M81" s="3"/>
    </row>
    <row r="82" spans="1:16" ht="15" customHeight="1" x14ac:dyDescent="0.25">
      <c r="A82" s="90"/>
      <c r="B82" s="167" t="s">
        <v>28</v>
      </c>
      <c r="C82" s="168"/>
      <c r="D82" s="168"/>
      <c r="E82" s="168"/>
      <c r="F82" s="169"/>
      <c r="G82" s="13">
        <f t="shared" ref="G82" si="17">H82+I82+J82</f>
        <v>117889.5</v>
      </c>
      <c r="H82" s="13">
        <f>H69+H72</f>
        <v>117889.5</v>
      </c>
      <c r="I82" s="13">
        <f t="shared" ref="I82:J82" si="18">I69+I72</f>
        <v>0</v>
      </c>
      <c r="J82" s="13">
        <f t="shared" si="18"/>
        <v>0</v>
      </c>
      <c r="K82" s="122"/>
      <c r="L82" s="123"/>
      <c r="M82" s="123"/>
    </row>
    <row r="83" spans="1:16" ht="18.75" x14ac:dyDescent="0.3">
      <c r="A83" s="38"/>
      <c r="B83" s="167" t="s">
        <v>85</v>
      </c>
      <c r="C83" s="168"/>
      <c r="D83" s="168"/>
      <c r="E83" s="168"/>
      <c r="F83" s="169"/>
      <c r="G83" s="13">
        <f>H83+I83+J83</f>
        <v>2157595.2400000002</v>
      </c>
      <c r="H83" s="7">
        <f>H35+H43+H52+H58+H65+H73+H80-H82-H86</f>
        <v>883869.24</v>
      </c>
      <c r="I83" s="7">
        <f t="shared" ref="I83:J83" si="19">I35+I43+I52+I58+I65+I73+I80-I82-I86</f>
        <v>813705.29999999993</v>
      </c>
      <c r="J83" s="7">
        <f t="shared" si="19"/>
        <v>460020.7</v>
      </c>
      <c r="K83" s="121"/>
      <c r="L83" s="121"/>
      <c r="M83" s="121"/>
      <c r="N83" s="133"/>
      <c r="O83" s="133"/>
      <c r="P83" s="133"/>
    </row>
    <row r="84" spans="1:16" ht="15" customHeight="1" x14ac:dyDescent="0.25">
      <c r="A84" s="90"/>
      <c r="B84" s="151" t="s">
        <v>30</v>
      </c>
      <c r="C84" s="170"/>
      <c r="D84" s="170"/>
      <c r="E84" s="170"/>
      <c r="F84" s="171"/>
      <c r="G84" s="33"/>
      <c r="H84" s="144"/>
      <c r="I84" s="144"/>
      <c r="J84" s="144"/>
      <c r="K84" s="3"/>
      <c r="L84" s="3"/>
      <c r="M84" s="3"/>
    </row>
    <row r="85" spans="1:16" ht="26.25" customHeight="1" x14ac:dyDescent="0.25">
      <c r="A85" s="90"/>
      <c r="B85" s="162" t="s">
        <v>73</v>
      </c>
      <c r="C85" s="163"/>
      <c r="D85" s="163"/>
      <c r="E85" s="163"/>
      <c r="F85" s="164"/>
      <c r="G85" s="7">
        <f>H85+I85+J85</f>
        <v>1039075.3999999999</v>
      </c>
      <c r="H85" s="7">
        <f>H16+H18+H21+H23+H25+H27+H29</f>
        <v>410022.19999999995</v>
      </c>
      <c r="I85" s="7">
        <f>I16+I18+I21+I23+I25+I27+I29</f>
        <v>427033.2</v>
      </c>
      <c r="J85" s="7">
        <f>J16+J18+J21+J23+J25+J27+J29</f>
        <v>202020</v>
      </c>
      <c r="L85" s="3"/>
      <c r="M85" s="3"/>
      <c r="P85" s="3"/>
    </row>
    <row r="86" spans="1:16" ht="19.5" customHeight="1" x14ac:dyDescent="0.25">
      <c r="A86" s="38"/>
      <c r="B86" s="165" t="s">
        <v>83</v>
      </c>
      <c r="C86" s="166"/>
      <c r="D86" s="166"/>
      <c r="E86" s="166"/>
      <c r="F86" s="166"/>
      <c r="G86" s="7">
        <f>H86+I86+J86</f>
        <v>214049.5</v>
      </c>
      <c r="H86" s="7">
        <f>H31</f>
        <v>87636.5</v>
      </c>
      <c r="I86" s="7">
        <f t="shared" ref="I86:J86" si="20">I31</f>
        <v>88403</v>
      </c>
      <c r="J86" s="7">
        <f t="shared" si="20"/>
        <v>38010</v>
      </c>
      <c r="K86" s="50"/>
      <c r="M86" s="3"/>
    </row>
    <row r="87" spans="1:16" ht="28.5" customHeight="1" x14ac:dyDescent="0.35">
      <c r="A87" s="1"/>
      <c r="H87" s="2"/>
      <c r="I87" s="1"/>
      <c r="J87" s="1"/>
      <c r="K87" s="3"/>
      <c r="L87" s="3"/>
      <c r="M87" s="3"/>
      <c r="P87" s="3"/>
    </row>
    <row r="88" spans="1:16" ht="66.75" customHeight="1" x14ac:dyDescent="0.35">
      <c r="A88" s="156" t="s">
        <v>108</v>
      </c>
      <c r="B88" s="157"/>
      <c r="C88" s="157"/>
      <c r="D88" s="157"/>
      <c r="E88" s="157"/>
      <c r="F88" s="157"/>
      <c r="G88" s="157"/>
      <c r="H88" s="157"/>
      <c r="I88" s="157"/>
      <c r="J88" s="157"/>
    </row>
  </sheetData>
  <mergeCells count="52">
    <mergeCell ref="A14:A17"/>
    <mergeCell ref="C15:C16"/>
    <mergeCell ref="B14:B17"/>
    <mergeCell ref="D14:D17"/>
    <mergeCell ref="E14:E17"/>
    <mergeCell ref="C17:C18"/>
    <mergeCell ref="I1:L1"/>
    <mergeCell ref="I11:I12"/>
    <mergeCell ref="A6:J6"/>
    <mergeCell ref="I2:J2"/>
    <mergeCell ref="A7:J7"/>
    <mergeCell ref="J11:J12"/>
    <mergeCell ref="H10:J10"/>
    <mergeCell ref="A10:A12"/>
    <mergeCell ref="H11:H12"/>
    <mergeCell ref="B10:B12"/>
    <mergeCell ref="G10:G12"/>
    <mergeCell ref="C10:C12"/>
    <mergeCell ref="C4:I4"/>
    <mergeCell ref="F10:F12"/>
    <mergeCell ref="E10:E12"/>
    <mergeCell ref="D10:D12"/>
    <mergeCell ref="M35:M36"/>
    <mergeCell ref="C26:C27"/>
    <mergeCell ref="B52:C52"/>
    <mergeCell ref="F53:F54"/>
    <mergeCell ref="B32:B33"/>
    <mergeCell ref="B53:B54"/>
    <mergeCell ref="C28:C29"/>
    <mergeCell ref="D26:D29"/>
    <mergeCell ref="C20:C21"/>
    <mergeCell ref="C22:C23"/>
    <mergeCell ref="A88:J88"/>
    <mergeCell ref="B35:C35"/>
    <mergeCell ref="B43:C43"/>
    <mergeCell ref="C39:C41"/>
    <mergeCell ref="A54:A55"/>
    <mergeCell ref="B65:C65"/>
    <mergeCell ref="B58:C58"/>
    <mergeCell ref="B85:F85"/>
    <mergeCell ref="B44:B45"/>
    <mergeCell ref="B86:F86"/>
    <mergeCell ref="B83:F83"/>
    <mergeCell ref="B84:F84"/>
    <mergeCell ref="B82:F82"/>
    <mergeCell ref="B80:C80"/>
    <mergeCell ref="B81:F81"/>
    <mergeCell ref="B73:C73"/>
    <mergeCell ref="C67:C69"/>
    <mergeCell ref="C70:C72"/>
    <mergeCell ref="E53:E54"/>
    <mergeCell ref="B66:B67"/>
  </mergeCells>
  <pageMargins left="0.70866141732283472" right="0.70866141732283472" top="0.98425196850393704" bottom="0.39370078740157483" header="0.31496062992125984" footer="0.31496062992125984"/>
  <pageSetup paperSize="9" scale="81" orientation="landscape" r:id="rId1"/>
  <headerFooter differentFirst="1">
    <oddHeader xml:space="preserve">&amp;C&amp;"Times New Roman,обычный"&amp;14&amp;P&amp;R&amp;"Times New Roman,курсив"&amp;14Продовження додатка 1  
</oddHeader>
  </headerFooter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15"/>
    </row>
    <row r="2" spans="1:5" x14ac:dyDescent="0.25">
      <c r="B2" s="15"/>
    </row>
    <row r="3" spans="1:5" ht="19.5" x14ac:dyDescent="0.25">
      <c r="A3" s="18" t="s">
        <v>32</v>
      </c>
      <c r="B3" s="18" t="s">
        <v>31</v>
      </c>
      <c r="C3" s="18">
        <v>2019</v>
      </c>
      <c r="D3" s="18">
        <v>2020</v>
      </c>
      <c r="E3" s="18">
        <v>2021</v>
      </c>
    </row>
    <row r="4" spans="1:5" ht="45" x14ac:dyDescent="0.25">
      <c r="A4" s="17">
        <v>1</v>
      </c>
      <c r="B4" s="17" t="s">
        <v>0</v>
      </c>
      <c r="C4" s="19" t="s">
        <v>35</v>
      </c>
      <c r="D4" s="19" t="s">
        <v>33</v>
      </c>
      <c r="E4" s="19" t="s">
        <v>35</v>
      </c>
    </row>
    <row r="5" spans="1:5" ht="105.75" customHeight="1" x14ac:dyDescent="0.25">
      <c r="A5" s="17">
        <v>2</v>
      </c>
      <c r="B5" s="17" t="s">
        <v>50</v>
      </c>
      <c r="C5" s="19" t="s">
        <v>34</v>
      </c>
      <c r="D5" s="19" t="s">
        <v>36</v>
      </c>
      <c r="E5" s="19" t="s">
        <v>37</v>
      </c>
    </row>
    <row r="6" spans="1:5" ht="108.75" customHeight="1" x14ac:dyDescent="0.25">
      <c r="A6" s="17">
        <v>3</v>
      </c>
      <c r="B6" s="17" t="s">
        <v>51</v>
      </c>
      <c r="C6" s="19" t="s">
        <v>38</v>
      </c>
      <c r="D6" s="19" t="s">
        <v>35</v>
      </c>
      <c r="E6" s="19" t="s">
        <v>35</v>
      </c>
    </row>
    <row r="7" spans="1:5" ht="90" x14ac:dyDescent="0.25">
      <c r="A7" s="17">
        <v>4</v>
      </c>
      <c r="B7" s="17" t="s">
        <v>1</v>
      </c>
      <c r="C7" s="19" t="s">
        <v>35</v>
      </c>
      <c r="D7" s="19" t="s">
        <v>39</v>
      </c>
      <c r="E7" s="19" t="s">
        <v>35</v>
      </c>
    </row>
    <row r="8" spans="1:5" ht="90" x14ac:dyDescent="0.25">
      <c r="A8" s="17">
        <v>5</v>
      </c>
      <c r="B8" s="17" t="s">
        <v>2</v>
      </c>
      <c r="C8" s="19" t="s">
        <v>35</v>
      </c>
      <c r="D8" s="19" t="s">
        <v>35</v>
      </c>
      <c r="E8" s="19" t="s">
        <v>40</v>
      </c>
    </row>
    <row r="9" spans="1:5" ht="75" x14ac:dyDescent="0.25">
      <c r="A9" s="17">
        <v>6</v>
      </c>
      <c r="B9" s="17" t="s">
        <v>24</v>
      </c>
      <c r="C9" s="19" t="s">
        <v>35</v>
      </c>
      <c r="D9" s="19" t="s">
        <v>41</v>
      </c>
      <c r="E9" s="19" t="s">
        <v>35</v>
      </c>
    </row>
    <row r="10" spans="1:5" ht="105" x14ac:dyDescent="0.25">
      <c r="A10" s="17">
        <v>7</v>
      </c>
      <c r="B10" s="17" t="s">
        <v>52</v>
      </c>
      <c r="C10" s="19" t="s">
        <v>35</v>
      </c>
      <c r="D10" s="19" t="s">
        <v>35</v>
      </c>
      <c r="E10" s="19" t="s">
        <v>42</v>
      </c>
    </row>
    <row r="11" spans="1:5" ht="30" x14ac:dyDescent="0.25">
      <c r="A11" s="17">
        <v>8</v>
      </c>
      <c r="B11" s="17" t="s">
        <v>43</v>
      </c>
      <c r="C11" s="19" t="s">
        <v>35</v>
      </c>
      <c r="D11" s="19" t="s">
        <v>44</v>
      </c>
      <c r="E11" s="19" t="s">
        <v>35</v>
      </c>
    </row>
    <row r="12" spans="1:5" ht="60" x14ac:dyDescent="0.25">
      <c r="A12" s="17">
        <v>9</v>
      </c>
      <c r="B12" s="17" t="s">
        <v>53</v>
      </c>
      <c r="C12" s="19" t="s">
        <v>45</v>
      </c>
      <c r="D12" s="19" t="s">
        <v>46</v>
      </c>
      <c r="E12" s="19" t="s">
        <v>35</v>
      </c>
    </row>
    <row r="13" spans="1:5" ht="30" x14ac:dyDescent="0.25">
      <c r="A13" s="17">
        <v>10</v>
      </c>
      <c r="B13" s="17" t="s">
        <v>22</v>
      </c>
      <c r="C13" s="19" t="s">
        <v>35</v>
      </c>
      <c r="D13" s="19" t="s">
        <v>47</v>
      </c>
      <c r="E13" s="19" t="s">
        <v>35</v>
      </c>
    </row>
    <row r="14" spans="1:5" ht="27" customHeight="1" x14ac:dyDescent="0.35">
      <c r="A14" s="195"/>
      <c r="B14" s="196"/>
      <c r="C14" s="20" t="s">
        <v>35</v>
      </c>
      <c r="D14" s="20" t="s">
        <v>48</v>
      </c>
      <c r="E14" s="20" t="s">
        <v>49</v>
      </c>
    </row>
    <row r="15" spans="1:5" x14ac:dyDescent="0.25">
      <c r="B15" s="16"/>
    </row>
    <row r="16" spans="1:5" x14ac:dyDescent="0.25">
      <c r="B16" s="16"/>
    </row>
    <row r="17" spans="2:2" x14ac:dyDescent="0.25">
      <c r="B17" s="16"/>
    </row>
    <row r="18" spans="2:2" x14ac:dyDescent="0.25">
      <c r="B18" s="16"/>
    </row>
    <row r="19" spans="2:2" x14ac:dyDescent="0.25">
      <c r="B19" s="16"/>
    </row>
    <row r="20" spans="2:2" x14ac:dyDescent="0.25">
      <c r="B20" s="15"/>
    </row>
    <row r="21" spans="2:2" x14ac:dyDescent="0.25">
      <c r="B21" s="15"/>
    </row>
    <row r="22" spans="2:2" x14ac:dyDescent="0.25">
      <c r="B22" s="15"/>
    </row>
    <row r="23" spans="2:2" x14ac:dyDescent="0.25">
      <c r="B23" s="15"/>
    </row>
    <row r="24" spans="2:2" x14ac:dyDescent="0.25">
      <c r="B24" s="15"/>
    </row>
    <row r="25" spans="2:2" x14ac:dyDescent="0.25">
      <c r="B25" s="15"/>
    </row>
    <row r="26" spans="2:2" x14ac:dyDescent="0.25">
      <c r="B26" s="15"/>
    </row>
    <row r="27" spans="2:2" x14ac:dyDescent="0.25">
      <c r="B27" s="15"/>
    </row>
    <row r="28" spans="2:2" x14ac:dyDescent="0.25">
      <c r="B28" s="15"/>
    </row>
    <row r="29" spans="2:2" x14ac:dyDescent="0.25">
      <c r="B29" s="15"/>
    </row>
    <row r="30" spans="2:2" x14ac:dyDescent="0.25">
      <c r="B30" s="15"/>
    </row>
    <row r="31" spans="2:2" x14ac:dyDescent="0.25">
      <c r="B31" s="15"/>
    </row>
    <row r="32" spans="2:2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2021-08-28T11:08:41Z</dcterms:modified>
</cp:coreProperties>
</file>