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Лист1!$A$1:$H$119</definedName>
  </definedNames>
  <calcPr calcId="145621" iterate="1"/>
</workbook>
</file>

<file path=xl/calcChain.xml><?xml version="1.0" encoding="utf-8"?>
<calcChain xmlns="http://schemas.openxmlformats.org/spreadsheetml/2006/main">
  <c r="H89" i="1" l="1"/>
  <c r="H96" i="1" s="1"/>
  <c r="H18" i="1"/>
  <c r="H64" i="1"/>
  <c r="H40" i="1"/>
  <c r="H97" i="1"/>
  <c r="H100" i="1" s="1"/>
  <c r="H82" i="1"/>
  <c r="H88" i="1" s="1"/>
  <c r="H78" i="1"/>
  <c r="H81" i="1"/>
  <c r="H36" i="1"/>
  <c r="H46" i="1" l="1"/>
  <c r="G18" i="1" l="1"/>
  <c r="G38" i="1"/>
  <c r="G39" i="1"/>
  <c r="G41" i="1"/>
  <c r="G44" i="1"/>
  <c r="G49" i="1"/>
  <c r="G54" i="1"/>
  <c r="G53" i="1" s="1"/>
  <c r="G56" i="1"/>
  <c r="G65" i="1"/>
  <c r="G66" i="1"/>
  <c r="G68" i="1"/>
  <c r="G72" i="1"/>
  <c r="G73" i="1"/>
  <c r="G74" i="1"/>
  <c r="G76" i="1"/>
  <c r="G80" i="1"/>
  <c r="G78" i="1" s="1"/>
  <c r="G82" i="1"/>
  <c r="G87" i="1"/>
  <c r="G90" i="1"/>
  <c r="G89" i="1" s="1"/>
  <c r="G95" i="1"/>
  <c r="G97" i="1"/>
  <c r="G100" i="1" s="1"/>
  <c r="G101" i="1"/>
  <c r="G107" i="1" s="1"/>
  <c r="G109" i="1"/>
  <c r="G115" i="1"/>
  <c r="G96" i="1" l="1"/>
  <c r="G47" i="1"/>
  <c r="G61" i="1" s="1"/>
  <c r="G88" i="1"/>
  <c r="G36" i="1"/>
  <c r="G64" i="1"/>
  <c r="G81" i="1" s="1"/>
  <c r="G40" i="1"/>
  <c r="G46" i="1" l="1"/>
  <c r="G110" i="1" s="1"/>
  <c r="G108" i="1" l="1"/>
  <c r="H53" i="1" l="1"/>
  <c r="H47" i="1" s="1"/>
  <c r="H61" i="1" s="1"/>
  <c r="H115" i="1" l="1"/>
  <c r="H109" i="1" l="1"/>
  <c r="H107" i="1" l="1"/>
  <c r="H108" i="1" l="1"/>
  <c r="H110" i="1" l="1"/>
</calcChain>
</file>

<file path=xl/sharedStrings.xml><?xml version="1.0" encoding="utf-8"?>
<sst xmlns="http://schemas.openxmlformats.org/spreadsheetml/2006/main" count="185" uniqueCount="133">
  <si>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</si>
  <si>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</si>
  <si>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</si>
  <si>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</si>
  <si>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</si>
  <si>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</si>
  <si>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</si>
  <si>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</si>
  <si>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</si>
  <si>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</si>
  <si>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</si>
  <si>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</si>
  <si>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</si>
  <si>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</si>
  <si>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</si>
  <si>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</si>
  <si>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</si>
  <si>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</si>
  <si>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</si>
  <si>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</si>
  <si>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Нове будівництво, реконструкція та капітальний ремонт адміністративних будівель</t>
  </si>
  <si>
    <t>7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</si>
  <si>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</si>
  <si>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</si>
  <si>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</si>
  <si>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</si>
  <si>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</si>
  <si>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</si>
  <si>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</si>
  <si>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</si>
  <si>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</si>
  <si>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</si>
  <si>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</si>
  <si>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</si>
  <si>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</si>
  <si>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</si>
  <si>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</si>
  <si>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</si>
  <si>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</si>
  <si>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</si>
  <si>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</si>
  <si>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</si>
  <si>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</si>
  <si>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</si>
  <si>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</si>
  <si>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</si>
  <si>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</si>
  <si>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</si>
  <si>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</si>
  <si>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</si>
  <si>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</si>
  <si>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</si>
  <si>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</si>
  <si>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</si>
  <si>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</si>
  <si>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</si>
  <si>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</si>
  <si>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</si>
  <si>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</si>
  <si>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</si>
  <si>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</si>
  <si>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</si>
  <si>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</si>
  <si>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</si>
  <si>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</si>
  <si>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</si>
  <si>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</si>
  <si>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</si>
  <si>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</si>
  <si>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</si>
  <si>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</si>
  <si>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</si>
  <si>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</si>
  <si>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</si>
  <si>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</si>
  <si>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</si>
  <si>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</si>
  <si>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</si>
  <si>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</si>
  <si>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</si>
  <si>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</si>
  <si>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</si>
  <si>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</si>
  <si>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</si>
  <si>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</si>
  <si>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</si>
  <si>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</si>
  <si>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</si>
  <si>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</si>
  <si>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</si>
  <si>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</si>
  <si>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</si>
  <si>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</si>
  <si>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</si>
  <si>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</si>
  <si>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</si>
  <si>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</si>
  <si>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</si>
  <si>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</si>
  <si>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</si>
  <si>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</si>
  <si>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</si>
  <si>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</si>
  <si>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</si>
  <si>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>Об'єкти будівництва адміністративних будівель</t>
  </si>
  <si>
    <t>Об'єкти будівництва споруд, установ та закладів фізичної культури та спорту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</si>
  <si>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адміністративними приміщеннями та закладом громадського харчування</t>
  </si>
  <si>
    <t>Загальний обсяг фінансування, з них:</t>
  </si>
  <si>
    <t>за рахунок державного бюджету</t>
  </si>
  <si>
    <t>за рахунок міського бюджету</t>
  </si>
  <si>
    <t>Плпн на 2020 рік (з урахуванням змін)</t>
  </si>
  <si>
    <t>Касове виконання</t>
  </si>
  <si>
    <r>
      <t xml:space="preserve">           </t>
    </r>
    <r>
      <rPr>
        <sz val="12"/>
        <color theme="1"/>
        <rFont val="Times New Roman"/>
        <family val="1"/>
        <charset val="204"/>
      </rPr>
      <t xml:space="preserve"> </t>
    </r>
  </si>
  <si>
    <t>Реконструкція підземного пішохідного переходу на вул. Лермонто-
ва в м. Кривому Розі Дніпропетровської області</t>
  </si>
  <si>
    <t>Нове будівництво дороги від  вул. Гетьманської до вул. Електро-ніки в Саксаганському та Центрально-Міському районах м. Кри-вого Рогу Дніпропетровської області, 50000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</si>
  <si>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 вул. Кибальчича, 19, Тернівський район,                    м. Кривий Ріг, Дніпропетровська обл., Україна</t>
  </si>
  <si>
    <t xml:space="preserve">Додаток
до звіту з виконання у  2020   
році Програм капітального   
будівництва об'єктів інфра- 
структури м.Кривого Рогу 
на 2019 – 2021 роки </t>
  </si>
  <si>
    <t>за рахунок кредиту для фінансування субпроєкту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</si>
  <si>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</si>
  <si>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</si>
  <si>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 xml:space="preserve"> за рахунок кредиту для фінансування субпроєкту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</si>
  <si>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 рахунок кредиту для фінансування субпроєккту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</si>
  <si>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</si>
  <si>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</si>
  <si>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«Центру первинної медико-санітарної допомоги №6»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</si>
  <si>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«Центру первинної медико-санітарної допомоги №5» по вул.Рокоссовського, 9, приміщення 26  в м.Кривий Ріг Дніпропетровської області                                                             </t>
  </si>
  <si>
    <t xml:space="preserve">Реконструкція приміщень під амбулаторію  «Центру первинної медико-санітарної допомоги №2» по  вул. Ватутіна, 43/5, приміщення 129 в м. 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</si>
  <si>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                  вул. Дружби, 2 в м. Кривому Розі Дніпропетровської області </t>
  </si>
  <si>
    <t>Мала сцена КП «Криворізький академічний міський театр драми та музичної комедії імені Тараса Шевченка», м. Кривий Ріг - реконструкція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</si>
  <si>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</si>
  <si>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__________________________________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</si>
  <si>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</si>
  <si>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Загальний обсяг фінансування з міського бюджету 
у 2020 році на будівництво об'єктів на замовлення управління 
капітального будівництва виконкому Криворізької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</si>
</sst>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name val="Times New Roman "/>
      <charset val="204"/>
    </font>
    <font>
      <sz val="12"/>
      <name val="Times New Roman 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2" fillId="2" borderId="3" xfId="0" applyFont="1" applyFill="1" applyBorder="1" applyAlignment="1">
      <alignment vertical="top" wrapText="1"/>
    </xf>
    <xf numFmtId="0" fontId="0" fillId="0" borderId="3" xfId="0" applyBorder="1"/>
    <xf numFmtId="49" fontId="11" fillId="2" borderId="3" xfId="0" applyNumberFormat="1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4" xfId="0" applyBorder="1"/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 wrapText="1"/>
    </xf>
    <xf numFmtId="0" fontId="0" fillId="0" borderId="3" xfId="0" applyBorder="1" applyAlignment="1"/>
    <xf numFmtId="0" fontId="13" fillId="2" borderId="10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wrapText="1"/>
    </xf>
    <xf numFmtId="0" fontId="11" fillId="2" borderId="11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0" fillId="0" borderId="12" xfId="0" applyBorder="1"/>
    <xf numFmtId="0" fontId="0" fillId="0" borderId="0" xfId="0" applyFill="1" applyBorder="1"/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/>
    <xf numFmtId="0" fontId="0" fillId="0" borderId="0" xfId="0" applyFont="1" applyBorder="1"/>
    <xf numFmtId="0" fontId="13" fillId="2" borderId="13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8" fillId="2" borderId="2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4" fillId="2" borderId="15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8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13" fillId="2" borderId="2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2" borderId="12" xfId="0" applyFont="1" applyFill="1" applyBorder="1" applyAlignment="1">
      <alignment wrapText="1"/>
    </xf>
    <xf numFmtId="0" fontId="0" fillId="0" borderId="11" xfId="0" applyBorder="1" applyAlignment="1"/>
    <xf numFmtId="0" fontId="8" fillId="2" borderId="1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24" fillId="2" borderId="11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top" wrapText="1"/>
    </xf>
    <xf numFmtId="0" fontId="9" fillId="2" borderId="3" xfId="0" applyFont="1" applyFill="1" applyBorder="1"/>
    <xf numFmtId="0" fontId="13" fillId="2" borderId="5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0" fillId="2" borderId="3" xfId="0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top" wrapText="1"/>
    </xf>
    <xf numFmtId="0" fontId="24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1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15" fillId="2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0" fillId="2" borderId="3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2" borderId="6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5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view="pageBreakPreview" zoomScale="106" zoomScaleNormal="100" zoomScaleSheetLayoutView="106" workbookViewId="0">
      <selection activeCell="G8" sqref="G8"/>
    </sheetView>
  </sheetViews>
  <sheetFormatPr defaultRowHeight="15"/>
  <cols>
    <col min="1" max="1" width="3.5703125" customWidth="1"/>
    <col min="2" max="2" width="15.7109375" customWidth="1"/>
    <col min="3" max="3" width="46.85546875" customWidth="1"/>
    <col min="4" max="4" width="12.28515625" customWidth="1"/>
    <col min="5" max="5" width="18.7109375" customWidth="1"/>
    <col min="6" max="6" width="18.140625" customWidth="1"/>
    <col min="7" max="7" width="15.85546875" customWidth="1"/>
    <col min="8" max="8" width="15.7109375" customWidth="1"/>
    <col min="9" max="9" width="12.42578125" bestFit="1" customWidth="1"/>
    <col min="10" max="10" width="11.28515625" bestFit="1" customWidth="1"/>
    <col min="11" max="11" width="14.28515625" bestFit="1" customWidth="1"/>
    <col min="12" max="12" width="14.140625" customWidth="1"/>
    <col min="13" max="13" width="12.42578125" customWidth="1"/>
    <col min="14" max="14" width="12.7109375" customWidth="1"/>
  </cols>
  <sheetData>
    <row r="1" spans="1:10" ht="15.75" customHeight="1">
      <c r="A1" s="3"/>
      <c r="B1" s="3"/>
      <c r="C1" s="3"/>
      <c r="D1" s="3"/>
      <c r="E1" s="3"/>
      <c r="F1" s="101" t="s">
        <v>112</v>
      </c>
      <c r="G1" s="238" t="s">
        <v>116</v>
      </c>
      <c r="H1" s="239"/>
      <c r="I1" s="95"/>
      <c r="J1" s="95"/>
    </row>
    <row r="2" spans="1:10" ht="15.75" customHeight="1">
      <c r="A2" s="3"/>
      <c r="B2" s="3"/>
      <c r="C2" s="3"/>
      <c r="D2" s="3"/>
      <c r="E2" s="3"/>
      <c r="F2" s="102"/>
      <c r="G2" s="239"/>
      <c r="H2" s="239"/>
      <c r="I2" s="96"/>
      <c r="J2" s="96"/>
    </row>
    <row r="3" spans="1:10" ht="15.75" customHeight="1">
      <c r="A3" s="3"/>
      <c r="B3" s="3"/>
      <c r="C3" s="3"/>
      <c r="D3" s="3"/>
      <c r="E3" s="3"/>
      <c r="F3" s="102"/>
      <c r="G3" s="239"/>
      <c r="H3" s="239"/>
      <c r="I3" s="96"/>
      <c r="J3" s="96"/>
    </row>
    <row r="4" spans="1:10" ht="15.75" customHeight="1">
      <c r="A4" s="3"/>
      <c r="B4" s="3"/>
      <c r="C4" s="3"/>
      <c r="D4" s="3"/>
      <c r="E4" s="3"/>
      <c r="F4" s="102"/>
      <c r="G4" s="239"/>
      <c r="H4" s="239"/>
      <c r="I4" s="96"/>
      <c r="J4" s="96"/>
    </row>
    <row r="5" spans="1:10" ht="17.25" customHeight="1">
      <c r="A5" s="3"/>
      <c r="B5" s="3"/>
      <c r="C5" s="3"/>
      <c r="D5" s="3"/>
      <c r="E5" s="3"/>
      <c r="F5" s="102"/>
      <c r="G5" s="239"/>
      <c r="H5" s="239"/>
      <c r="I5" s="96"/>
      <c r="J5" s="96"/>
    </row>
    <row r="6" spans="1:10" ht="15.75" customHeight="1">
      <c r="A6" s="3"/>
      <c r="B6" s="3"/>
      <c r="C6" s="3"/>
      <c r="D6" s="3"/>
      <c r="E6" s="3"/>
      <c r="F6" s="102"/>
      <c r="G6" s="239"/>
      <c r="H6" s="239"/>
      <c r="I6" s="96"/>
      <c r="J6" s="96"/>
    </row>
    <row r="7" spans="1:10" ht="27" customHeight="1">
      <c r="A7" s="3"/>
      <c r="B7" s="3"/>
      <c r="C7" s="3"/>
      <c r="D7" s="3"/>
      <c r="E7" s="3"/>
      <c r="F7" s="94"/>
      <c r="G7" s="99"/>
      <c r="H7" s="99"/>
      <c r="I7" s="97"/>
      <c r="J7" s="97"/>
    </row>
    <row r="8" spans="1:10" ht="9" customHeight="1">
      <c r="A8" s="3"/>
      <c r="B8" s="3"/>
      <c r="C8" s="3"/>
      <c r="D8" s="3"/>
      <c r="E8" s="3"/>
      <c r="F8" s="94"/>
      <c r="G8" s="9"/>
      <c r="H8" s="9"/>
      <c r="I8" s="97"/>
      <c r="J8" s="97"/>
    </row>
    <row r="9" spans="1:10" ht="15" customHeight="1">
      <c r="A9" s="178" t="s">
        <v>132</v>
      </c>
      <c r="B9" s="179"/>
      <c r="C9" s="179"/>
      <c r="D9" s="179"/>
      <c r="E9" s="179"/>
      <c r="F9" s="179"/>
      <c r="G9" s="179"/>
      <c r="H9" s="179"/>
    </row>
    <row r="10" spans="1:10" ht="20.25" customHeight="1">
      <c r="A10" s="179"/>
      <c r="B10" s="179"/>
      <c r="C10" s="179"/>
      <c r="D10" s="179"/>
      <c r="E10" s="179"/>
      <c r="F10" s="179"/>
      <c r="G10" s="179"/>
      <c r="H10" s="179"/>
    </row>
    <row r="11" spans="1:10" ht="30" customHeight="1">
      <c r="A11" s="179"/>
      <c r="B11" s="179"/>
      <c r="C11" s="179"/>
      <c r="D11" s="179"/>
      <c r="E11" s="179"/>
      <c r="F11" s="179"/>
      <c r="G11" s="179"/>
      <c r="H11" s="179"/>
    </row>
    <row r="12" spans="1:10" ht="10.5" customHeight="1">
      <c r="A12" s="25"/>
      <c r="B12" s="26"/>
      <c r="C12" s="26"/>
      <c r="D12" s="26"/>
      <c r="E12" s="26"/>
      <c r="F12" s="26"/>
      <c r="G12" s="26"/>
      <c r="H12" s="26"/>
    </row>
    <row r="13" spans="1:10" ht="12" customHeight="1">
      <c r="A13" s="25"/>
      <c r="B13" s="52"/>
      <c r="C13" s="52"/>
      <c r="D13" s="52"/>
      <c r="E13" s="52"/>
      <c r="F13" s="52"/>
      <c r="G13" s="52"/>
      <c r="H13" s="52"/>
    </row>
    <row r="14" spans="1:10" ht="15" customHeight="1">
      <c r="A14" s="172" t="s">
        <v>78</v>
      </c>
      <c r="B14" s="172" t="s">
        <v>14</v>
      </c>
      <c r="C14" s="172" t="s">
        <v>22</v>
      </c>
      <c r="D14" s="172" t="s">
        <v>15</v>
      </c>
      <c r="E14" s="172" t="s">
        <v>16</v>
      </c>
      <c r="F14" s="216" t="s">
        <v>42</v>
      </c>
      <c r="G14" s="172" t="s">
        <v>110</v>
      </c>
      <c r="H14" s="172" t="s">
        <v>111</v>
      </c>
      <c r="I14" s="1"/>
      <c r="J14" s="1"/>
    </row>
    <row r="15" spans="1:10" ht="15" customHeight="1">
      <c r="A15" s="202"/>
      <c r="B15" s="202"/>
      <c r="C15" s="214"/>
      <c r="D15" s="173"/>
      <c r="E15" s="173"/>
      <c r="F15" s="217"/>
      <c r="G15" s="173"/>
      <c r="H15" s="173"/>
      <c r="I15" s="1"/>
      <c r="J15" s="1"/>
    </row>
    <row r="16" spans="1:10" ht="39" customHeight="1">
      <c r="A16" s="203"/>
      <c r="B16" s="204"/>
      <c r="C16" s="204"/>
      <c r="D16" s="215"/>
      <c r="E16" s="215"/>
      <c r="F16" s="218"/>
      <c r="G16" s="174"/>
      <c r="H16" s="174"/>
      <c r="I16" s="1"/>
      <c r="J16" s="1"/>
    </row>
    <row r="17" spans="1:10">
      <c r="A17" s="100">
        <v>1</v>
      </c>
      <c r="B17" s="100">
        <v>2</v>
      </c>
      <c r="C17" s="100">
        <v>3</v>
      </c>
      <c r="D17" s="100">
        <v>4</v>
      </c>
      <c r="E17" s="100">
        <v>5</v>
      </c>
      <c r="F17" s="100">
        <v>6</v>
      </c>
      <c r="G17" s="100">
        <v>7</v>
      </c>
      <c r="H17" s="100">
        <v>8</v>
      </c>
      <c r="I17" s="1"/>
      <c r="J17" s="1"/>
    </row>
    <row r="18" spans="1:10" ht="33" customHeight="1">
      <c r="A18" s="49" t="s">
        <v>9</v>
      </c>
      <c r="B18" s="191" t="s">
        <v>13</v>
      </c>
      <c r="C18" s="8" t="s">
        <v>23</v>
      </c>
      <c r="D18" s="105" t="s">
        <v>17</v>
      </c>
      <c r="E18" s="193" t="s">
        <v>18</v>
      </c>
      <c r="F18" s="98" t="s">
        <v>19</v>
      </c>
      <c r="G18" s="36">
        <f>G19+G21+G23+G25+G27+G29+G31+G32+G33+KG34</f>
        <v>10922.72</v>
      </c>
      <c r="H18" s="36">
        <f>H19+H21+H23+H25+H27+H29+H33</f>
        <v>195.98759999999999</v>
      </c>
    </row>
    <row r="19" spans="1:10" ht="38.25" customHeight="1">
      <c r="A19" s="10"/>
      <c r="B19" s="192"/>
      <c r="C19" s="220" t="s">
        <v>118</v>
      </c>
      <c r="D19" s="106"/>
      <c r="E19" s="194"/>
      <c r="F19" s="98" t="s">
        <v>93</v>
      </c>
      <c r="G19" s="31">
        <v>2731.5419999999999</v>
      </c>
      <c r="H19" s="31">
        <v>0</v>
      </c>
    </row>
    <row r="20" spans="1:10" ht="146.25" customHeight="1">
      <c r="A20" s="10"/>
      <c r="B20" s="65"/>
      <c r="C20" s="221"/>
      <c r="D20" s="106"/>
      <c r="E20" s="27"/>
      <c r="F20" s="107" t="s">
        <v>117</v>
      </c>
      <c r="G20" s="30">
        <v>2276.2849999999999</v>
      </c>
      <c r="H20" s="30">
        <v>0</v>
      </c>
    </row>
    <row r="21" spans="1:10" ht="50.25" customHeight="1">
      <c r="A21" s="29"/>
      <c r="B21" s="66"/>
      <c r="C21" s="67" t="s">
        <v>119</v>
      </c>
      <c r="D21" s="91"/>
      <c r="E21" s="16"/>
      <c r="F21" s="83" t="s">
        <v>94</v>
      </c>
      <c r="G21" s="30">
        <v>2596.6790000000001</v>
      </c>
      <c r="H21" s="30">
        <v>0</v>
      </c>
    </row>
    <row r="22" spans="1:10" ht="148.5" customHeight="1">
      <c r="A22" s="187"/>
      <c r="B22" s="189"/>
      <c r="C22" s="148"/>
      <c r="D22" s="185"/>
      <c r="E22" s="182"/>
      <c r="F22" s="98" t="s">
        <v>117</v>
      </c>
      <c r="G22" s="31">
        <v>2163.8989999999999</v>
      </c>
      <c r="H22" s="31">
        <v>0</v>
      </c>
    </row>
    <row r="23" spans="1:10" ht="42" customHeight="1">
      <c r="A23" s="188"/>
      <c r="B23" s="190"/>
      <c r="C23" s="103" t="s">
        <v>81</v>
      </c>
      <c r="D23" s="184"/>
      <c r="E23" s="183"/>
      <c r="F23" s="98" t="s">
        <v>94</v>
      </c>
      <c r="G23" s="31">
        <v>1163.5550000000001</v>
      </c>
      <c r="H23" s="31">
        <v>0</v>
      </c>
    </row>
    <row r="24" spans="1:10" ht="133.5" customHeight="1">
      <c r="A24" s="188"/>
      <c r="B24" s="190"/>
      <c r="C24" s="154"/>
      <c r="D24" s="184"/>
      <c r="E24" s="183"/>
      <c r="F24" s="81" t="s">
        <v>117</v>
      </c>
      <c r="G24" s="39">
        <v>969.62900000000002</v>
      </c>
      <c r="H24" s="39">
        <v>0</v>
      </c>
    </row>
    <row r="25" spans="1:10" ht="49.5" customHeight="1">
      <c r="A25" s="188"/>
      <c r="B25" s="188"/>
      <c r="C25" s="37" t="s">
        <v>82</v>
      </c>
      <c r="D25" s="186"/>
      <c r="E25" s="184"/>
      <c r="F25" s="105" t="s">
        <v>94</v>
      </c>
      <c r="G25" s="31">
        <v>1482.5530000000001</v>
      </c>
      <c r="H25" s="138">
        <v>0</v>
      </c>
    </row>
    <row r="26" spans="1:10" ht="132" customHeight="1">
      <c r="A26" s="63"/>
      <c r="B26" s="90"/>
      <c r="C26" s="28"/>
      <c r="D26" s="131"/>
      <c r="E26" s="106"/>
      <c r="F26" s="91" t="s">
        <v>120</v>
      </c>
      <c r="G26" s="30">
        <v>1235.461</v>
      </c>
      <c r="H26" s="15">
        <v>0</v>
      </c>
    </row>
    <row r="27" spans="1:10" ht="48" customHeight="1">
      <c r="A27" s="130"/>
      <c r="B27" s="29"/>
      <c r="C27" s="104" t="s">
        <v>83</v>
      </c>
      <c r="D27" s="91"/>
      <c r="E27" s="16"/>
      <c r="F27" s="83" t="s">
        <v>94</v>
      </c>
      <c r="G27" s="30">
        <v>1563.4079999999999</v>
      </c>
      <c r="H27" s="30">
        <v>0</v>
      </c>
    </row>
    <row r="28" spans="1:10" ht="122.25" customHeight="1">
      <c r="A28" s="64"/>
      <c r="B28" s="49"/>
      <c r="C28" s="103"/>
      <c r="D28" s="78"/>
      <c r="E28" s="78"/>
      <c r="F28" s="98" t="s">
        <v>117</v>
      </c>
      <c r="G28" s="7">
        <v>1302.8399999999999</v>
      </c>
      <c r="H28" s="7">
        <v>0</v>
      </c>
    </row>
    <row r="29" spans="1:10" ht="45.75" customHeight="1">
      <c r="A29" s="63"/>
      <c r="B29" s="10"/>
      <c r="C29" s="152" t="s">
        <v>84</v>
      </c>
      <c r="D29" s="55"/>
      <c r="E29" s="55"/>
      <c r="F29" s="32" t="s">
        <v>94</v>
      </c>
      <c r="G29" s="31">
        <v>884.98299999999995</v>
      </c>
      <c r="H29" s="31">
        <v>0</v>
      </c>
    </row>
    <row r="30" spans="1:10" ht="147" customHeight="1">
      <c r="A30" s="63"/>
      <c r="B30" s="54"/>
      <c r="C30" s="153"/>
      <c r="D30" s="55"/>
      <c r="E30" s="55"/>
      <c r="F30" s="16" t="s">
        <v>117</v>
      </c>
      <c r="G30" s="30">
        <v>737.48599999999999</v>
      </c>
      <c r="H30" s="30">
        <v>0</v>
      </c>
    </row>
    <row r="31" spans="1:10" ht="40.5" hidden="1" customHeight="1">
      <c r="A31" s="63"/>
      <c r="B31" s="54"/>
      <c r="C31" s="104" t="s">
        <v>85</v>
      </c>
      <c r="D31" s="55"/>
      <c r="E31" s="55"/>
      <c r="F31" s="81" t="s">
        <v>19</v>
      </c>
      <c r="G31" s="6">
        <v>0</v>
      </c>
      <c r="H31" s="7">
        <v>0</v>
      </c>
    </row>
    <row r="32" spans="1:10" ht="48" hidden="1">
      <c r="A32" s="63"/>
      <c r="B32" s="54"/>
      <c r="C32" s="123" t="s">
        <v>88</v>
      </c>
      <c r="D32" s="55"/>
      <c r="E32" s="55"/>
      <c r="F32" s="81"/>
      <c r="G32" s="6">
        <v>0</v>
      </c>
      <c r="H32" s="7">
        <v>31000</v>
      </c>
    </row>
    <row r="33" spans="1:13" ht="47.25" customHeight="1">
      <c r="A33" s="63"/>
      <c r="B33" s="54"/>
      <c r="C33" s="123" t="s">
        <v>79</v>
      </c>
      <c r="D33" s="55"/>
      <c r="E33" s="63"/>
      <c r="F33" s="32" t="s">
        <v>19</v>
      </c>
      <c r="G33" s="6">
        <v>500</v>
      </c>
      <c r="H33" s="7">
        <v>195.98759999999999</v>
      </c>
    </row>
    <row r="34" spans="1:13" ht="27" hidden="1" customHeight="1">
      <c r="A34" s="63"/>
      <c r="B34" s="54"/>
      <c r="C34" s="123" t="s">
        <v>50</v>
      </c>
      <c r="D34" s="55"/>
      <c r="E34" s="63"/>
      <c r="F34" s="27"/>
      <c r="G34" s="6">
        <v>0</v>
      </c>
      <c r="H34" s="7">
        <v>0</v>
      </c>
    </row>
    <row r="35" spans="1:13" ht="0.75" customHeight="1">
      <c r="A35" s="121">
        <v>1</v>
      </c>
      <c r="B35" s="109">
        <v>2</v>
      </c>
      <c r="C35" s="79">
        <v>3</v>
      </c>
      <c r="D35" s="109">
        <v>4</v>
      </c>
      <c r="E35" s="121">
        <v>5</v>
      </c>
      <c r="F35" s="109">
        <v>6</v>
      </c>
      <c r="G35" s="141">
        <v>9</v>
      </c>
      <c r="H35" s="60">
        <v>10</v>
      </c>
    </row>
    <row r="36" spans="1:13" ht="36.75" customHeight="1">
      <c r="A36" s="127"/>
      <c r="B36" s="115"/>
      <c r="C36" s="8" t="s">
        <v>25</v>
      </c>
      <c r="D36" s="117"/>
      <c r="E36" s="127"/>
      <c r="F36" s="27"/>
      <c r="G36" s="12">
        <f>G37+G38+G39</f>
        <v>67838</v>
      </c>
      <c r="H36" s="12">
        <f>H37+H38+H39</f>
        <v>19336.045050000001</v>
      </c>
      <c r="I36" s="2"/>
    </row>
    <row r="37" spans="1:13" ht="48.75" customHeight="1">
      <c r="A37" s="63"/>
      <c r="B37" s="115"/>
      <c r="C37" s="123" t="s">
        <v>114</v>
      </c>
      <c r="D37" s="55"/>
      <c r="E37" s="63"/>
      <c r="F37" s="27"/>
      <c r="G37" s="132">
        <v>38000</v>
      </c>
      <c r="H37" s="13">
        <v>0</v>
      </c>
    </row>
    <row r="38" spans="1:13" ht="30" customHeight="1">
      <c r="A38" s="63"/>
      <c r="B38" s="115"/>
      <c r="C38" s="67" t="s">
        <v>1</v>
      </c>
      <c r="D38" s="55"/>
      <c r="E38" s="63"/>
      <c r="F38" s="27"/>
      <c r="G38" s="133">
        <f>1000+4379+245</f>
        <v>5624</v>
      </c>
      <c r="H38" s="87">
        <v>2225.47271</v>
      </c>
    </row>
    <row r="39" spans="1:13" ht="36.75" customHeight="1">
      <c r="A39" s="63"/>
      <c r="B39" s="115"/>
      <c r="C39" s="57" t="s">
        <v>113</v>
      </c>
      <c r="D39" s="55"/>
      <c r="E39" s="63"/>
      <c r="F39" s="27"/>
      <c r="G39" s="150">
        <f>9414+14800</f>
        <v>24214</v>
      </c>
      <c r="H39" s="59">
        <v>17110.572339999999</v>
      </c>
    </row>
    <row r="40" spans="1:13" ht="33.75" customHeight="1">
      <c r="A40" s="93"/>
      <c r="B40" s="114"/>
      <c r="C40" s="8" t="s">
        <v>24</v>
      </c>
      <c r="D40" s="75"/>
      <c r="E40" s="93"/>
      <c r="F40" s="75"/>
      <c r="G40" s="12">
        <f t="shared" ref="G40:H40" si="0">G41+G42+G43+G44+G45</f>
        <v>10929</v>
      </c>
      <c r="H40" s="12">
        <f t="shared" si="0"/>
        <v>4074.6748400000001</v>
      </c>
      <c r="I40" s="2"/>
    </row>
    <row r="41" spans="1:13" ht="20.25" customHeight="1">
      <c r="A41" s="64"/>
      <c r="B41" s="113"/>
      <c r="C41" s="123" t="s">
        <v>0</v>
      </c>
      <c r="D41" s="105"/>
      <c r="E41" s="105"/>
      <c r="F41" s="32"/>
      <c r="G41" s="6">
        <f>9094-975</f>
        <v>8119</v>
      </c>
      <c r="H41" s="7">
        <v>3821.7543500000002</v>
      </c>
    </row>
    <row r="42" spans="1:13" ht="39" customHeight="1">
      <c r="A42" s="63"/>
      <c r="B42" s="115"/>
      <c r="C42" s="50" t="s">
        <v>2</v>
      </c>
      <c r="D42" s="106"/>
      <c r="E42" s="106"/>
      <c r="F42" s="27"/>
      <c r="G42" s="6">
        <v>2000</v>
      </c>
      <c r="H42" s="7">
        <v>26.772570000000002</v>
      </c>
    </row>
    <row r="43" spans="1:13" ht="24" hidden="1">
      <c r="A43" s="63"/>
      <c r="B43" s="54"/>
      <c r="C43" s="123" t="s">
        <v>52</v>
      </c>
      <c r="D43" s="106"/>
      <c r="E43" s="106"/>
      <c r="F43" s="27"/>
      <c r="G43" s="6">
        <v>0</v>
      </c>
      <c r="H43" s="7">
        <v>0</v>
      </c>
    </row>
    <row r="44" spans="1:13" ht="31.5" customHeight="1">
      <c r="A44" s="63"/>
      <c r="B44" s="54"/>
      <c r="C44" s="57" t="s">
        <v>3</v>
      </c>
      <c r="D44" s="106"/>
      <c r="E44" s="106"/>
      <c r="F44" s="27"/>
      <c r="G44" s="6">
        <f>820-210</f>
        <v>610</v>
      </c>
      <c r="H44" s="7">
        <v>226.14792</v>
      </c>
    </row>
    <row r="45" spans="1:13" ht="48">
      <c r="A45" s="63"/>
      <c r="B45" s="75"/>
      <c r="C45" s="57" t="s">
        <v>100</v>
      </c>
      <c r="D45" s="91"/>
      <c r="E45" s="91"/>
      <c r="F45" s="16"/>
      <c r="G45" s="138">
        <v>200</v>
      </c>
      <c r="H45" s="31">
        <v>0</v>
      </c>
      <c r="J45" s="2"/>
    </row>
    <row r="46" spans="1:13" ht="16.5" customHeight="1">
      <c r="A46" s="55"/>
      <c r="B46" s="222" t="s">
        <v>8</v>
      </c>
      <c r="C46" s="223"/>
      <c r="D46" s="27"/>
      <c r="E46" s="27"/>
      <c r="F46" s="27"/>
      <c r="G46" s="14">
        <f>G36+G18+G40</f>
        <v>89689.72</v>
      </c>
      <c r="H46" s="14">
        <f>H36+H18+H40</f>
        <v>23606.707490000001</v>
      </c>
    </row>
    <row r="47" spans="1:13" ht="39.75" customHeight="1">
      <c r="A47" s="129">
        <v>2</v>
      </c>
      <c r="B47" s="195" t="s">
        <v>26</v>
      </c>
      <c r="C47" s="80" t="s">
        <v>43</v>
      </c>
      <c r="D47" s="32" t="s">
        <v>17</v>
      </c>
      <c r="E47" s="197" t="s">
        <v>18</v>
      </c>
      <c r="F47" s="32" t="s">
        <v>19</v>
      </c>
      <c r="G47" s="48">
        <f>G48+G49+G50+G51+G52+G53</f>
        <v>23675</v>
      </c>
      <c r="H47" s="48">
        <f>H48+H49+H50+H51+H52+H53</f>
        <v>3845.6898000000001</v>
      </c>
      <c r="I47" s="2"/>
    </row>
    <row r="48" spans="1:13" ht="51" hidden="1" customHeight="1">
      <c r="A48" s="90"/>
      <c r="B48" s="196"/>
      <c r="C48" s="67" t="s">
        <v>36</v>
      </c>
      <c r="D48" s="27"/>
      <c r="E48" s="198"/>
      <c r="F48" s="27"/>
      <c r="G48" s="15">
        <v>0</v>
      </c>
      <c r="H48" s="30">
        <v>0</v>
      </c>
      <c r="K48" s="2"/>
      <c r="L48" s="2"/>
      <c r="M48" s="2"/>
    </row>
    <row r="49" spans="1:12" ht="42" customHeight="1">
      <c r="A49" s="90"/>
      <c r="B49" s="196"/>
      <c r="C49" s="123" t="s">
        <v>122</v>
      </c>
      <c r="D49" s="27"/>
      <c r="E49" s="198"/>
      <c r="F49" s="27"/>
      <c r="G49" s="6">
        <f>1000+5000</f>
        <v>6000</v>
      </c>
      <c r="H49" s="7">
        <v>1615.46839</v>
      </c>
    </row>
    <row r="50" spans="1:12" ht="48" hidden="1" customHeight="1">
      <c r="A50" s="127"/>
      <c r="B50" s="196"/>
      <c r="C50" s="67" t="s">
        <v>34</v>
      </c>
      <c r="D50" s="27"/>
      <c r="E50" s="131"/>
      <c r="F50" s="27"/>
      <c r="G50" s="15">
        <v>0</v>
      </c>
      <c r="H50" s="30">
        <v>0</v>
      </c>
    </row>
    <row r="51" spans="1:12" ht="51.75" hidden="1" customHeight="1">
      <c r="A51" s="90"/>
      <c r="B51" s="196"/>
      <c r="C51" s="123" t="s">
        <v>95</v>
      </c>
      <c r="D51" s="27"/>
      <c r="E51" s="131"/>
      <c r="F51" s="27"/>
      <c r="G51" s="6">
        <v>0</v>
      </c>
      <c r="H51" s="7">
        <v>0</v>
      </c>
      <c r="K51" s="2"/>
    </row>
    <row r="52" spans="1:12" ht="69" customHeight="1">
      <c r="A52" s="90"/>
      <c r="B52" s="196"/>
      <c r="C52" s="123" t="s">
        <v>131</v>
      </c>
      <c r="D52" s="27"/>
      <c r="E52" s="137"/>
      <c r="F52" s="27"/>
      <c r="G52" s="138">
        <v>975</v>
      </c>
      <c r="H52" s="31">
        <v>776.76642000000004</v>
      </c>
      <c r="K52" s="2"/>
      <c r="L52" s="2"/>
    </row>
    <row r="53" spans="1:12" ht="45" customHeight="1">
      <c r="A53" s="112"/>
      <c r="B53" s="53"/>
      <c r="C53" s="224" t="s">
        <v>115</v>
      </c>
      <c r="D53" s="27"/>
      <c r="E53" s="131" t="s">
        <v>101</v>
      </c>
      <c r="F53" s="27"/>
      <c r="G53" s="6">
        <f t="shared" ref="G53:H53" si="1">G54+G55</f>
        <v>16700</v>
      </c>
      <c r="H53" s="6">
        <f t="shared" si="1"/>
        <v>1453.45499</v>
      </c>
      <c r="K53" s="2"/>
      <c r="L53" s="2"/>
    </row>
    <row r="54" spans="1:12" ht="59.25" customHeight="1">
      <c r="A54" s="90"/>
      <c r="B54" s="42"/>
      <c r="C54" s="225"/>
      <c r="D54" s="27"/>
      <c r="E54" s="131" t="s">
        <v>102</v>
      </c>
      <c r="F54" s="27"/>
      <c r="G54" s="6">
        <f>15000+1700-206</f>
        <v>16494</v>
      </c>
      <c r="H54" s="7">
        <v>1453.45499</v>
      </c>
      <c r="K54" s="2"/>
      <c r="L54" s="2"/>
    </row>
    <row r="55" spans="1:12" ht="48">
      <c r="A55" s="90"/>
      <c r="B55" s="43"/>
      <c r="C55" s="226"/>
      <c r="D55" s="16"/>
      <c r="E55" s="134" t="s">
        <v>103</v>
      </c>
      <c r="F55" s="16"/>
      <c r="G55" s="6">
        <v>206</v>
      </c>
      <c r="H55" s="6">
        <v>0</v>
      </c>
      <c r="K55" s="2"/>
      <c r="L55" s="2"/>
    </row>
    <row r="56" spans="1:12" ht="37.5" hidden="1" customHeight="1">
      <c r="A56" s="10"/>
      <c r="B56" s="65"/>
      <c r="C56" s="210" t="s">
        <v>99</v>
      </c>
      <c r="D56" s="27"/>
      <c r="E56" s="131"/>
      <c r="F56" s="27"/>
      <c r="G56" s="139">
        <f>G57+G59+G60</f>
        <v>0</v>
      </c>
      <c r="H56" s="44">
        <v>0</v>
      </c>
      <c r="J56" s="2"/>
    </row>
    <row r="57" spans="1:12" ht="15" hidden="1" customHeight="1">
      <c r="A57" s="10"/>
      <c r="B57" s="65"/>
      <c r="C57" s="210"/>
      <c r="D57" s="27"/>
      <c r="E57" s="134"/>
      <c r="F57" s="27"/>
      <c r="G57" s="15">
        <v>0</v>
      </c>
      <c r="H57" s="30">
        <v>0</v>
      </c>
      <c r="J57" s="2"/>
    </row>
    <row r="58" spans="1:12" ht="51.75" hidden="1" customHeight="1">
      <c r="A58" s="10"/>
      <c r="B58" s="65"/>
      <c r="C58" s="210"/>
      <c r="D58" s="27"/>
      <c r="E58" s="131"/>
      <c r="F58" s="27"/>
      <c r="G58" s="140">
        <v>0</v>
      </c>
      <c r="H58" s="39">
        <v>0</v>
      </c>
      <c r="J58" s="2"/>
    </row>
    <row r="59" spans="1:12" ht="40.5" hidden="1" customHeight="1">
      <c r="A59" s="10"/>
      <c r="B59" s="65"/>
      <c r="C59" s="210"/>
      <c r="D59" s="27"/>
      <c r="E59" s="131"/>
      <c r="F59" s="27"/>
      <c r="G59" s="140">
        <v>0</v>
      </c>
      <c r="H59" s="39">
        <v>0</v>
      </c>
    </row>
    <row r="60" spans="1:12" ht="48" hidden="1" customHeight="1">
      <c r="A60" s="10"/>
      <c r="B60" s="66"/>
      <c r="C60" s="211"/>
      <c r="D60" s="16"/>
      <c r="E60" s="131"/>
      <c r="F60" s="16"/>
      <c r="G60" s="15">
        <v>0</v>
      </c>
      <c r="H60" s="30">
        <v>0</v>
      </c>
    </row>
    <row r="61" spans="1:12">
      <c r="A61" s="29"/>
      <c r="B61" s="206" t="s">
        <v>8</v>
      </c>
      <c r="C61" s="223"/>
      <c r="D61" s="51"/>
      <c r="E61" s="51"/>
      <c r="F61" s="51"/>
      <c r="G61" s="14">
        <f>G47+G56</f>
        <v>23675</v>
      </c>
      <c r="H61" s="14">
        <f>H47+H56</f>
        <v>3845.6898000000001</v>
      </c>
      <c r="I61" s="2"/>
    </row>
    <row r="62" spans="1:12" ht="17.25" hidden="1" customHeight="1">
      <c r="A62" s="110">
        <v>1</v>
      </c>
      <c r="B62" s="58">
        <v>2</v>
      </c>
      <c r="C62" s="62">
        <v>3</v>
      </c>
      <c r="D62" s="58">
        <v>4</v>
      </c>
      <c r="E62" s="69">
        <v>5</v>
      </c>
      <c r="F62" s="58">
        <v>6</v>
      </c>
      <c r="G62" s="58">
        <v>9</v>
      </c>
      <c r="H62" s="58">
        <v>10</v>
      </c>
      <c r="I62" s="2"/>
    </row>
    <row r="63" spans="1:12" ht="17.25" hidden="1" customHeight="1">
      <c r="A63" s="108">
        <v>1</v>
      </c>
      <c r="B63" s="108">
        <v>2</v>
      </c>
      <c r="C63" s="79">
        <v>3</v>
      </c>
      <c r="D63" s="108">
        <v>4</v>
      </c>
      <c r="E63" s="147">
        <v>5</v>
      </c>
      <c r="F63" s="108">
        <v>6</v>
      </c>
      <c r="G63" s="58">
        <v>9</v>
      </c>
      <c r="H63" s="58">
        <v>10</v>
      </c>
      <c r="I63" s="2"/>
    </row>
    <row r="64" spans="1:12" ht="38.25" customHeight="1">
      <c r="A64" s="129">
        <v>3</v>
      </c>
      <c r="B64" s="195" t="s">
        <v>27</v>
      </c>
      <c r="C64" s="8" t="s">
        <v>38</v>
      </c>
      <c r="D64" s="200" t="s">
        <v>17</v>
      </c>
      <c r="E64" s="200" t="s">
        <v>18</v>
      </c>
      <c r="F64" s="180" t="s">
        <v>19</v>
      </c>
      <c r="G64" s="12">
        <f>G65+G66+G67+G68+G69+G71+G72+G73+G74+G76+G77</f>
        <v>48234.8</v>
      </c>
      <c r="H64" s="12">
        <f>H65+H66+H67+H68+H69+H71+H72+H73+H74+H76</f>
        <v>40210.225529999996</v>
      </c>
    </row>
    <row r="65" spans="1:13" ht="48">
      <c r="A65" s="135"/>
      <c r="B65" s="199"/>
      <c r="C65" s="68" t="s">
        <v>123</v>
      </c>
      <c r="D65" s="201"/>
      <c r="E65" s="201"/>
      <c r="F65" s="181"/>
      <c r="G65" s="6">
        <f>20967.5-245-282-5000-3400</f>
        <v>12040.5</v>
      </c>
      <c r="H65" s="7">
        <v>11966.568240000001</v>
      </c>
      <c r="K65" s="2"/>
      <c r="L65" s="2"/>
      <c r="M65" s="2"/>
    </row>
    <row r="66" spans="1:13" ht="60">
      <c r="A66" s="136"/>
      <c r="B66" s="113"/>
      <c r="C66" s="123" t="s">
        <v>31</v>
      </c>
      <c r="D66" s="157"/>
      <c r="E66" s="157"/>
      <c r="F66" s="158"/>
      <c r="G66" s="6">
        <f>6000-1000</f>
        <v>5000</v>
      </c>
      <c r="H66" s="7">
        <v>4963.7499100000005</v>
      </c>
    </row>
    <row r="67" spans="1:13" ht="36" hidden="1">
      <c r="A67" s="90"/>
      <c r="B67" s="115"/>
      <c r="C67" s="74" t="s">
        <v>32</v>
      </c>
      <c r="D67" s="155"/>
      <c r="E67" s="155"/>
      <c r="F67" s="151"/>
      <c r="G67" s="6">
        <v>0</v>
      </c>
      <c r="H67" s="7">
        <v>0</v>
      </c>
    </row>
    <row r="68" spans="1:13" ht="48">
      <c r="A68" s="90"/>
      <c r="B68" s="115"/>
      <c r="C68" s="68" t="s">
        <v>124</v>
      </c>
      <c r="D68" s="155"/>
      <c r="E68" s="155"/>
      <c r="F68" s="151"/>
      <c r="G68" s="6">
        <f>18416.5-1900</f>
        <v>16516.5</v>
      </c>
      <c r="H68" s="7">
        <v>12128.81871</v>
      </c>
    </row>
    <row r="69" spans="1:13" ht="48">
      <c r="A69" s="90"/>
      <c r="B69" s="115"/>
      <c r="C69" s="67" t="s">
        <v>126</v>
      </c>
      <c r="D69" s="155"/>
      <c r="E69" s="155"/>
      <c r="F69" s="151"/>
      <c r="G69" s="15">
        <v>100</v>
      </c>
      <c r="H69" s="30">
        <v>0</v>
      </c>
    </row>
    <row r="70" spans="1:13" ht="59.25" hidden="1" customHeight="1">
      <c r="A70" s="90"/>
      <c r="B70" s="10"/>
      <c r="C70" s="61" t="s">
        <v>6</v>
      </c>
      <c r="D70" s="106"/>
      <c r="E70" s="106"/>
      <c r="F70" s="27"/>
      <c r="G70" s="6"/>
      <c r="H70" s="7"/>
    </row>
    <row r="71" spans="1:13" ht="48">
      <c r="A71" s="90"/>
      <c r="B71" s="10"/>
      <c r="C71" s="123" t="s">
        <v>53</v>
      </c>
      <c r="D71" s="92"/>
      <c r="E71" s="106"/>
      <c r="F71" s="70"/>
      <c r="G71" s="6">
        <v>100</v>
      </c>
      <c r="H71" s="7">
        <v>98.957049999999995</v>
      </c>
    </row>
    <row r="72" spans="1:13" ht="48">
      <c r="A72" s="90"/>
      <c r="B72" s="10"/>
      <c r="C72" s="123" t="s">
        <v>125</v>
      </c>
      <c r="D72" s="92"/>
      <c r="E72" s="92"/>
      <c r="F72" s="70"/>
      <c r="G72" s="6">
        <f>150</f>
        <v>150</v>
      </c>
      <c r="H72" s="7">
        <v>28.041910000000001</v>
      </c>
    </row>
    <row r="73" spans="1:13" ht="72">
      <c r="A73" s="90"/>
      <c r="B73" s="10"/>
      <c r="C73" s="61" t="s">
        <v>89</v>
      </c>
      <c r="D73" s="92"/>
      <c r="E73" s="92"/>
      <c r="F73" s="70"/>
      <c r="G73" s="6">
        <f>180</f>
        <v>180</v>
      </c>
      <c r="H73" s="7">
        <v>82.535640000000001</v>
      </c>
    </row>
    <row r="74" spans="1:13" ht="60">
      <c r="A74" s="90"/>
      <c r="B74" s="10"/>
      <c r="C74" s="123" t="s">
        <v>127</v>
      </c>
      <c r="D74" s="92"/>
      <c r="E74" s="92"/>
      <c r="F74" s="70"/>
      <c r="G74" s="6">
        <f>14328.3-430.5</f>
        <v>13897.8</v>
      </c>
      <c r="H74" s="7">
        <v>10691.55407</v>
      </c>
      <c r="K74" s="2"/>
    </row>
    <row r="75" spans="1:13" hidden="1">
      <c r="A75" s="121">
        <v>1</v>
      </c>
      <c r="B75" s="109">
        <v>2</v>
      </c>
      <c r="C75" s="149">
        <v>3</v>
      </c>
      <c r="D75" s="121">
        <v>4</v>
      </c>
      <c r="E75" s="121">
        <v>5</v>
      </c>
      <c r="F75" s="109">
        <v>6</v>
      </c>
      <c r="G75" s="147">
        <v>9</v>
      </c>
      <c r="H75" s="108">
        <v>10</v>
      </c>
      <c r="K75" s="2"/>
    </row>
    <row r="76" spans="1:13" ht="48">
      <c r="A76" s="142"/>
      <c r="B76" s="10"/>
      <c r="C76" s="123" t="s">
        <v>90</v>
      </c>
      <c r="D76" s="106"/>
      <c r="E76" s="116"/>
      <c r="F76" s="111"/>
      <c r="G76" s="6">
        <f>250</f>
        <v>250</v>
      </c>
      <c r="H76" s="7">
        <v>250</v>
      </c>
    </row>
    <row r="77" spans="1:13" ht="80.25" hidden="1" customHeight="1">
      <c r="A77" s="127"/>
      <c r="B77" s="10"/>
      <c r="C77" s="11" t="s">
        <v>86</v>
      </c>
      <c r="D77" s="92"/>
      <c r="E77" s="116"/>
      <c r="F77" s="70"/>
      <c r="G77" s="140">
        <v>0</v>
      </c>
      <c r="H77" s="39">
        <v>14300</v>
      </c>
    </row>
    <row r="78" spans="1:13" ht="28.5" customHeight="1">
      <c r="A78" s="127"/>
      <c r="B78" s="10"/>
      <c r="C78" s="209" t="s">
        <v>37</v>
      </c>
      <c r="D78" s="92"/>
      <c r="E78" s="116"/>
      <c r="F78" s="27" t="s">
        <v>107</v>
      </c>
      <c r="G78" s="36">
        <f t="shared" ref="G78:H78" si="2">G79+G80</f>
        <v>62341</v>
      </c>
      <c r="H78" s="36">
        <f t="shared" si="2"/>
        <v>18635.825649999999</v>
      </c>
    </row>
    <row r="79" spans="1:13" ht="37.5" hidden="1" customHeight="1">
      <c r="A79" s="127"/>
      <c r="B79" s="10"/>
      <c r="C79" s="210"/>
      <c r="D79" s="92"/>
      <c r="E79" s="116"/>
      <c r="F79" s="27" t="s">
        <v>108</v>
      </c>
      <c r="G79" s="140">
        <v>0</v>
      </c>
      <c r="H79" s="39">
        <v>0</v>
      </c>
    </row>
    <row r="80" spans="1:13" ht="27" customHeight="1">
      <c r="A80" s="127"/>
      <c r="B80" s="29"/>
      <c r="C80" s="211"/>
      <c r="D80" s="145"/>
      <c r="E80" s="122"/>
      <c r="F80" s="16" t="s">
        <v>109</v>
      </c>
      <c r="G80" s="15">
        <f>42331.1-3000-9331.1+35841-3500</f>
        <v>62341</v>
      </c>
      <c r="H80" s="30">
        <v>18635.825649999999</v>
      </c>
    </row>
    <row r="81" spans="1:13">
      <c r="A81" s="118"/>
      <c r="B81" s="212" t="s">
        <v>8</v>
      </c>
      <c r="C81" s="205"/>
      <c r="D81" s="70"/>
      <c r="E81" s="86"/>
      <c r="F81" s="89"/>
      <c r="G81" s="46">
        <f>G64+G78</f>
        <v>110575.8</v>
      </c>
      <c r="H81" s="46">
        <f>H64+H78</f>
        <v>58846.051179999995</v>
      </c>
      <c r="I81" s="2"/>
    </row>
    <row r="82" spans="1:13" ht="51" customHeight="1">
      <c r="A82" s="159">
        <v>4</v>
      </c>
      <c r="B82" s="160" t="s">
        <v>28</v>
      </c>
      <c r="C82" s="88" t="s">
        <v>92</v>
      </c>
      <c r="D82" s="51" t="s">
        <v>17</v>
      </c>
      <c r="E82" s="51" t="s">
        <v>18</v>
      </c>
      <c r="F82" s="51" t="s">
        <v>19</v>
      </c>
      <c r="G82" s="12">
        <f>G83+G84+G85+G86</f>
        <v>113.5</v>
      </c>
      <c r="H82" s="12">
        <f>H83+H84+H85+H86</f>
        <v>102.64348</v>
      </c>
    </row>
    <row r="83" spans="1:13" ht="48" hidden="1" customHeight="1">
      <c r="A83" s="189"/>
      <c r="B83" s="170"/>
      <c r="C83" s="169" t="s">
        <v>30</v>
      </c>
      <c r="D83" s="51"/>
      <c r="E83" s="51"/>
      <c r="F83" s="51"/>
      <c r="G83" s="6">
        <v>0</v>
      </c>
      <c r="H83" s="7">
        <v>0</v>
      </c>
    </row>
    <row r="84" spans="1:13" ht="39" customHeight="1">
      <c r="A84" s="188"/>
      <c r="B84" s="49"/>
      <c r="C84" s="169" t="s">
        <v>128</v>
      </c>
      <c r="D84" s="144"/>
      <c r="E84" s="144"/>
      <c r="F84" s="143"/>
      <c r="G84" s="7">
        <v>10.5</v>
      </c>
      <c r="H84" s="7">
        <v>0</v>
      </c>
    </row>
    <row r="85" spans="1:13" ht="60" hidden="1">
      <c r="A85" s="168"/>
      <c r="B85" s="10"/>
      <c r="C85" s="167" t="s">
        <v>54</v>
      </c>
      <c r="D85" s="92"/>
      <c r="E85" s="92"/>
      <c r="F85" s="70"/>
      <c r="G85" s="138">
        <v>0</v>
      </c>
      <c r="H85" s="31">
        <v>0</v>
      </c>
    </row>
    <row r="86" spans="1:13" ht="62.25" customHeight="1">
      <c r="A86" s="168"/>
      <c r="B86" s="10"/>
      <c r="C86" s="68" t="s">
        <v>129</v>
      </c>
      <c r="D86" s="146"/>
      <c r="E86" s="146"/>
      <c r="F86" s="82"/>
      <c r="G86" s="6">
        <v>103</v>
      </c>
      <c r="H86" s="7">
        <v>102.64348</v>
      </c>
      <c r="K86" s="2"/>
    </row>
    <row r="87" spans="1:13" ht="24" customHeight="1">
      <c r="A87" s="127"/>
      <c r="B87" s="10"/>
      <c r="C87" s="156" t="s">
        <v>80</v>
      </c>
      <c r="D87" s="92"/>
      <c r="E87" s="92"/>
      <c r="F87" s="70"/>
      <c r="G87" s="36">
        <f>1529+19345-14940.572</f>
        <v>5933.4279999999999</v>
      </c>
      <c r="H87" s="14">
        <v>1254.5686000000001</v>
      </c>
      <c r="J87" s="2"/>
    </row>
    <row r="88" spans="1:13" ht="18.75" customHeight="1">
      <c r="A88" s="118"/>
      <c r="B88" s="231" t="s">
        <v>8</v>
      </c>
      <c r="C88" s="223"/>
      <c r="D88" s="162"/>
      <c r="E88" s="162"/>
      <c r="F88" s="163"/>
      <c r="G88" s="12">
        <f>G82+G87</f>
        <v>6046.9279999999999</v>
      </c>
      <c r="H88" s="12">
        <f>H82+H87</f>
        <v>1357.21208</v>
      </c>
    </row>
    <row r="89" spans="1:13" ht="48.75" customHeight="1">
      <c r="A89" s="196">
        <v>5</v>
      </c>
      <c r="B89" s="195" t="s">
        <v>105</v>
      </c>
      <c r="C89" s="72" t="s">
        <v>46</v>
      </c>
      <c r="D89" s="27" t="s">
        <v>17</v>
      </c>
      <c r="E89" s="27" t="s">
        <v>18</v>
      </c>
      <c r="F89" s="27" t="s">
        <v>19</v>
      </c>
      <c r="G89" s="12">
        <f t="shared" ref="G89" si="3">G90+G91+G92+G93+G94</f>
        <v>8500</v>
      </c>
      <c r="H89" s="12">
        <f>H90+H93+H94</f>
        <v>364.48700000000002</v>
      </c>
    </row>
    <row r="90" spans="1:13" ht="58.5" customHeight="1">
      <c r="A90" s="196"/>
      <c r="B90" s="196"/>
      <c r="C90" s="71" t="s">
        <v>98</v>
      </c>
      <c r="D90" s="27"/>
      <c r="E90" s="27"/>
      <c r="F90" s="27"/>
      <c r="G90" s="6">
        <f>7000</f>
        <v>7000</v>
      </c>
      <c r="H90" s="7">
        <v>0</v>
      </c>
    </row>
    <row r="91" spans="1:13" ht="48" hidden="1">
      <c r="A91" s="196"/>
      <c r="B91" s="196"/>
      <c r="C91" s="71" t="s">
        <v>51</v>
      </c>
      <c r="D91" s="27"/>
      <c r="E91" s="27"/>
      <c r="F91" s="27"/>
      <c r="G91" s="6">
        <v>0</v>
      </c>
      <c r="H91" s="7">
        <v>0</v>
      </c>
    </row>
    <row r="92" spans="1:13" ht="36" hidden="1">
      <c r="A92" s="196"/>
      <c r="B92" s="196"/>
      <c r="C92" s="85" t="s">
        <v>96</v>
      </c>
      <c r="D92" s="27"/>
      <c r="E92" s="27"/>
      <c r="F92" s="27"/>
      <c r="G92" s="6">
        <v>0</v>
      </c>
      <c r="H92" s="7">
        <v>10000</v>
      </c>
    </row>
    <row r="93" spans="1:13" ht="58.5" customHeight="1">
      <c r="A93" s="196"/>
      <c r="B93" s="199"/>
      <c r="C93" s="84" t="s">
        <v>87</v>
      </c>
      <c r="D93" s="27"/>
      <c r="E93" s="27"/>
      <c r="F93" s="27"/>
      <c r="G93" s="15">
        <v>1500</v>
      </c>
      <c r="H93" s="30">
        <v>364.48700000000002</v>
      </c>
    </row>
    <row r="94" spans="1:13" ht="111" hidden="1" customHeight="1">
      <c r="A94" s="196"/>
      <c r="B94" s="195"/>
      <c r="C94" s="71"/>
      <c r="D94" s="27"/>
      <c r="E94" s="27"/>
      <c r="F94" s="27"/>
      <c r="G94" s="6">
        <v>0</v>
      </c>
      <c r="H94" s="7">
        <v>0</v>
      </c>
    </row>
    <row r="95" spans="1:13" ht="25.5" customHeight="1">
      <c r="A95" s="196"/>
      <c r="B95" s="199"/>
      <c r="C95" s="47" t="s">
        <v>47</v>
      </c>
      <c r="D95" s="27"/>
      <c r="E95" s="27"/>
      <c r="F95" s="27"/>
      <c r="G95" s="48">
        <f>312.1+935.4+282+12000+300</f>
        <v>13829.5</v>
      </c>
      <c r="H95" s="48">
        <v>1520.30126</v>
      </c>
      <c r="M95" s="2"/>
    </row>
    <row r="96" spans="1:13" ht="15" customHeight="1">
      <c r="A96" s="73"/>
      <c r="B96" s="227" t="s">
        <v>8</v>
      </c>
      <c r="C96" s="228"/>
      <c r="D96" s="51"/>
      <c r="E96" s="51"/>
      <c r="F96" s="51"/>
      <c r="G96" s="36">
        <f>G89+G95</f>
        <v>22329.5</v>
      </c>
      <c r="H96" s="36">
        <f>H89+H95</f>
        <v>1884.78826</v>
      </c>
    </row>
    <row r="97" spans="1:11" ht="34.5" customHeight="1">
      <c r="A97" s="229">
        <v>6</v>
      </c>
      <c r="B97" s="195" t="s">
        <v>104</v>
      </c>
      <c r="C97" s="38" t="s">
        <v>20</v>
      </c>
      <c r="D97" s="32" t="s">
        <v>17</v>
      </c>
      <c r="E97" s="32" t="s">
        <v>18</v>
      </c>
      <c r="F97" s="32" t="s">
        <v>19</v>
      </c>
      <c r="G97" s="12">
        <f t="shared" ref="G97:H97" si="4">G98+G99</f>
        <v>5000</v>
      </c>
      <c r="H97" s="12">
        <f t="shared" si="4"/>
        <v>333.74799999999999</v>
      </c>
    </row>
    <row r="98" spans="1:11" ht="36" hidden="1" customHeight="1">
      <c r="A98" s="230"/>
      <c r="B98" s="196"/>
      <c r="C98" s="74" t="s">
        <v>91</v>
      </c>
      <c r="D98" s="27"/>
      <c r="E98" s="27"/>
      <c r="F98" s="27"/>
      <c r="G98" s="6">
        <v>0</v>
      </c>
      <c r="H98" s="7">
        <v>0</v>
      </c>
    </row>
    <row r="99" spans="1:11" ht="76.5" customHeight="1">
      <c r="A99" s="45"/>
      <c r="B99" s="199"/>
      <c r="C99" s="74" t="s">
        <v>106</v>
      </c>
      <c r="D99" s="27"/>
      <c r="E99" s="27"/>
      <c r="F99" s="27"/>
      <c r="G99" s="6">
        <v>5000</v>
      </c>
      <c r="H99" s="7">
        <v>333.74799999999999</v>
      </c>
      <c r="J99" s="2"/>
      <c r="K99" s="2"/>
    </row>
    <row r="100" spans="1:11" ht="15" customHeight="1">
      <c r="A100" s="10"/>
      <c r="B100" s="213" t="s">
        <v>8</v>
      </c>
      <c r="C100" s="205"/>
      <c r="D100" s="51"/>
      <c r="E100" s="51"/>
      <c r="F100" s="51"/>
      <c r="G100" s="14">
        <f>G97</f>
        <v>5000</v>
      </c>
      <c r="H100" s="14">
        <f>H97</f>
        <v>333.74799999999999</v>
      </c>
    </row>
    <row r="101" spans="1:11" ht="72" customHeight="1">
      <c r="A101" s="165" t="s">
        <v>21</v>
      </c>
      <c r="B101" s="77" t="s">
        <v>7</v>
      </c>
      <c r="C101" s="76" t="s">
        <v>97</v>
      </c>
      <c r="D101" s="166" t="s">
        <v>17</v>
      </c>
      <c r="E101" s="166" t="s">
        <v>18</v>
      </c>
      <c r="F101" s="166" t="s">
        <v>19</v>
      </c>
      <c r="G101" s="14">
        <f>657+210</f>
        <v>867</v>
      </c>
      <c r="H101" s="12">
        <v>556.02034000000003</v>
      </c>
    </row>
    <row r="102" spans="1:11" ht="27" hidden="1" customHeight="1">
      <c r="A102" s="55"/>
      <c r="B102" s="10"/>
      <c r="C102" s="123" t="s">
        <v>10</v>
      </c>
      <c r="D102" s="116"/>
      <c r="E102" s="27"/>
      <c r="F102" s="111"/>
      <c r="G102" s="7">
        <v>0</v>
      </c>
      <c r="H102" s="7">
        <v>0</v>
      </c>
    </row>
    <row r="103" spans="1:11" ht="21.75" hidden="1" customHeight="1">
      <c r="A103" s="55"/>
      <c r="B103" s="164"/>
      <c r="C103" s="123" t="s">
        <v>33</v>
      </c>
      <c r="D103" s="125"/>
      <c r="E103" s="27"/>
      <c r="F103" s="5"/>
      <c r="G103" s="7">
        <v>0</v>
      </c>
      <c r="H103" s="7">
        <v>0</v>
      </c>
    </row>
    <row r="104" spans="1:11" ht="27" hidden="1" customHeight="1">
      <c r="A104" s="55"/>
      <c r="B104" s="119"/>
      <c r="C104" s="123" t="s">
        <v>12</v>
      </c>
      <c r="D104" s="125"/>
      <c r="E104" s="27"/>
      <c r="F104" s="5"/>
      <c r="G104" s="7">
        <v>0</v>
      </c>
      <c r="H104" s="7">
        <v>0</v>
      </c>
    </row>
    <row r="105" spans="1:11" ht="21.75" hidden="1" customHeight="1">
      <c r="A105" s="56"/>
      <c r="B105" s="128"/>
      <c r="C105" s="123" t="s">
        <v>11</v>
      </c>
      <c r="D105" s="126"/>
      <c r="E105" s="16"/>
      <c r="F105" s="124"/>
      <c r="G105" s="7">
        <v>0</v>
      </c>
      <c r="H105" s="7">
        <v>0</v>
      </c>
    </row>
    <row r="106" spans="1:11" ht="21.75" hidden="1" customHeight="1">
      <c r="A106" s="55"/>
      <c r="B106" s="119"/>
      <c r="C106" s="11"/>
      <c r="D106" s="4"/>
      <c r="E106" s="4"/>
      <c r="F106" s="5"/>
      <c r="G106" s="39">
        <v>0</v>
      </c>
      <c r="H106" s="39">
        <v>0</v>
      </c>
    </row>
    <row r="107" spans="1:11" ht="13.5" customHeight="1">
      <c r="A107" s="55"/>
      <c r="B107" s="205" t="s">
        <v>8</v>
      </c>
      <c r="C107" s="206"/>
      <c r="D107" s="33"/>
      <c r="E107" s="33"/>
      <c r="F107" s="33"/>
      <c r="G107" s="14">
        <f>G101</f>
        <v>867</v>
      </c>
      <c r="H107" s="14">
        <f>H101</f>
        <v>556.02034000000003</v>
      </c>
    </row>
    <row r="108" spans="1:11">
      <c r="A108" s="161"/>
      <c r="B108" s="207" t="s">
        <v>39</v>
      </c>
      <c r="C108" s="207"/>
      <c r="D108" s="207"/>
      <c r="E108" s="207"/>
      <c r="F108" s="208"/>
      <c r="G108" s="40">
        <f>G61+G46+G81+G88+G96+G100+G107</f>
        <v>258183.94800000003</v>
      </c>
      <c r="H108" s="40">
        <f>H61+H46+H81+H88+H96+H100+H107</f>
        <v>90430.217150000011</v>
      </c>
      <c r="I108" s="2"/>
      <c r="J108" s="2"/>
      <c r="K108" s="2"/>
    </row>
    <row r="109" spans="1:11" hidden="1">
      <c r="A109" s="161"/>
      <c r="B109" s="175" t="s">
        <v>45</v>
      </c>
      <c r="C109" s="176"/>
      <c r="D109" s="176"/>
      <c r="E109" s="176"/>
      <c r="F109" s="177"/>
      <c r="G109" s="15">
        <f>G79+G51</f>
        <v>0</v>
      </c>
      <c r="H109" s="15">
        <f>H79+H51</f>
        <v>0</v>
      </c>
      <c r="J109" s="2"/>
      <c r="K109" s="2"/>
    </row>
    <row r="110" spans="1:11">
      <c r="A110" s="41"/>
      <c r="B110" s="175" t="s">
        <v>44</v>
      </c>
      <c r="C110" s="176"/>
      <c r="D110" s="176"/>
      <c r="E110" s="176"/>
      <c r="F110" s="177"/>
      <c r="G110" s="7">
        <f>G46+G61+G81+G88+G96+G100+G107-G60-G79-G51</f>
        <v>258183.94800000003</v>
      </c>
      <c r="H110" s="7">
        <f>H46+H61+H81+H88+H96+H100+H107-H60-H79-H51</f>
        <v>90430.217150000011</v>
      </c>
      <c r="J110" s="2"/>
      <c r="K110" s="2"/>
    </row>
    <row r="111" spans="1:11" hidden="1">
      <c r="A111" s="41"/>
      <c r="B111" s="232" t="s">
        <v>48</v>
      </c>
      <c r="C111" s="233"/>
      <c r="D111" s="233"/>
      <c r="E111" s="233"/>
      <c r="F111" s="234"/>
      <c r="G111" s="13"/>
      <c r="H111" s="13"/>
      <c r="I111" s="2"/>
      <c r="J111" s="2"/>
      <c r="K111" s="2"/>
    </row>
    <row r="112" spans="1:11" hidden="1">
      <c r="A112" s="41"/>
      <c r="B112" s="232" t="s">
        <v>41</v>
      </c>
      <c r="C112" s="232"/>
      <c r="D112" s="34"/>
      <c r="E112" s="34"/>
      <c r="F112" s="35"/>
      <c r="G112" s="13">
        <v>0</v>
      </c>
      <c r="H112" s="13">
        <v>0</v>
      </c>
      <c r="J112" s="2"/>
      <c r="K112" s="2"/>
    </row>
    <row r="113" spans="1:11" hidden="1">
      <c r="A113" s="41"/>
      <c r="B113" s="232" t="s">
        <v>49</v>
      </c>
      <c r="C113" s="232"/>
      <c r="D113" s="34"/>
      <c r="E113" s="34"/>
      <c r="F113" s="35"/>
      <c r="G113" s="13">
        <v>0</v>
      </c>
      <c r="H113" s="13">
        <v>0</v>
      </c>
      <c r="J113" s="2"/>
      <c r="K113" s="2"/>
    </row>
    <row r="114" spans="1:11" ht="19.5" hidden="1" customHeight="1">
      <c r="A114" s="41"/>
      <c r="B114" s="175" t="s">
        <v>40</v>
      </c>
      <c r="C114" s="175"/>
      <c r="D114" s="175"/>
      <c r="E114" s="175"/>
      <c r="F114" s="235"/>
      <c r="G114" s="7">
        <v>0</v>
      </c>
      <c r="H114" s="7">
        <v>0</v>
      </c>
      <c r="J114" s="2"/>
      <c r="K114" s="2"/>
    </row>
    <row r="115" spans="1:11" ht="26.25" customHeight="1">
      <c r="A115" s="120"/>
      <c r="B115" s="232" t="s">
        <v>121</v>
      </c>
      <c r="C115" s="233"/>
      <c r="D115" s="233"/>
      <c r="E115" s="233"/>
      <c r="F115" s="234"/>
      <c r="G115" s="7">
        <f>G20+G22+G24+G26+G28+G30</f>
        <v>8685.6</v>
      </c>
      <c r="H115" s="7">
        <f>H20+H22+H24+H26+H28+H30</f>
        <v>0</v>
      </c>
      <c r="K115" s="2"/>
    </row>
    <row r="116" spans="1:11" ht="19.5">
      <c r="A116" s="23"/>
      <c r="B116" s="171"/>
      <c r="C116" s="171"/>
      <c r="D116" s="171"/>
      <c r="E116" s="171"/>
      <c r="F116" s="171"/>
      <c r="G116" s="24"/>
      <c r="H116" s="24"/>
      <c r="K116" s="2"/>
    </row>
    <row r="117" spans="1:11" ht="62.25" customHeight="1">
      <c r="A117" s="1"/>
      <c r="G117" s="1"/>
      <c r="H117" s="1"/>
    </row>
    <row r="118" spans="1:11" ht="19.5">
      <c r="A118" s="219" t="s">
        <v>130</v>
      </c>
      <c r="B118" s="219"/>
      <c r="C118" s="219"/>
      <c r="D118" s="219"/>
      <c r="E118" s="219"/>
      <c r="F118" s="219"/>
      <c r="G118" s="219"/>
      <c r="H118" s="219"/>
    </row>
  </sheetData>
  <mergeCells count="48">
    <mergeCell ref="A118:H118"/>
    <mergeCell ref="C19:C20"/>
    <mergeCell ref="B46:C46"/>
    <mergeCell ref="B61:C61"/>
    <mergeCell ref="C56:C60"/>
    <mergeCell ref="C53:C55"/>
    <mergeCell ref="A83:A84"/>
    <mergeCell ref="B96:C96"/>
    <mergeCell ref="A97:A98"/>
    <mergeCell ref="B88:C88"/>
    <mergeCell ref="A89:A95"/>
    <mergeCell ref="B115:F115"/>
    <mergeCell ref="B114:F114"/>
    <mergeCell ref="B113:C113"/>
    <mergeCell ref="B112:C112"/>
    <mergeCell ref="B111:F111"/>
    <mergeCell ref="A14:A16"/>
    <mergeCell ref="B14:B16"/>
    <mergeCell ref="E64:E65"/>
    <mergeCell ref="B97:B99"/>
    <mergeCell ref="B109:F109"/>
    <mergeCell ref="B107:C107"/>
    <mergeCell ref="B108:F108"/>
    <mergeCell ref="C78:C80"/>
    <mergeCell ref="B94:B95"/>
    <mergeCell ref="B81:C81"/>
    <mergeCell ref="B89:B93"/>
    <mergeCell ref="B100:C100"/>
    <mergeCell ref="C14:C16"/>
    <mergeCell ref="D14:D16"/>
    <mergeCell ref="F14:F16"/>
    <mergeCell ref="E14:E16"/>
    <mergeCell ref="G14:G16"/>
    <mergeCell ref="B110:F110"/>
    <mergeCell ref="A9:H11"/>
    <mergeCell ref="H14:H16"/>
    <mergeCell ref="G1:H6"/>
    <mergeCell ref="F64:F65"/>
    <mergeCell ref="E22:E25"/>
    <mergeCell ref="D22:D25"/>
    <mergeCell ref="A22:A25"/>
    <mergeCell ref="B22:B25"/>
    <mergeCell ref="B18:B19"/>
    <mergeCell ref="E18:E19"/>
    <mergeCell ref="B47:B52"/>
    <mergeCell ref="E47:E49"/>
    <mergeCell ref="B64:B65"/>
    <mergeCell ref="D64:D65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>
      <c r="B1" s="17"/>
    </row>
    <row r="2" spans="1:5">
      <c r="B2" s="17"/>
    </row>
    <row r="3" spans="1:5" ht="19.5">
      <c r="A3" s="20" t="s">
        <v>56</v>
      </c>
      <c r="B3" s="20" t="s">
        <v>55</v>
      </c>
      <c r="C3" s="20">
        <v>2019</v>
      </c>
      <c r="D3" s="20">
        <v>2020</v>
      </c>
      <c r="E3" s="20">
        <v>2021</v>
      </c>
    </row>
    <row r="4" spans="1:5" ht="45">
      <c r="A4" s="19">
        <v>1</v>
      </c>
      <c r="B4" s="19" t="s">
        <v>1</v>
      </c>
      <c r="C4" s="21" t="s">
        <v>59</v>
      </c>
      <c r="D4" s="21" t="s">
        <v>57</v>
      </c>
      <c r="E4" s="21" t="s">
        <v>59</v>
      </c>
    </row>
    <row r="5" spans="1:5" ht="105.75" customHeight="1">
      <c r="A5" s="19">
        <v>2</v>
      </c>
      <c r="B5" s="19" t="s">
        <v>74</v>
      </c>
      <c r="C5" s="21" t="s">
        <v>58</v>
      </c>
      <c r="D5" s="21" t="s">
        <v>60</v>
      </c>
      <c r="E5" s="21" t="s">
        <v>61</v>
      </c>
    </row>
    <row r="6" spans="1:5" ht="108.75" customHeight="1">
      <c r="A6" s="19">
        <v>3</v>
      </c>
      <c r="B6" s="19" t="s">
        <v>75</v>
      </c>
      <c r="C6" s="21" t="s">
        <v>62</v>
      </c>
      <c r="D6" s="21" t="s">
        <v>59</v>
      </c>
      <c r="E6" s="21" t="s">
        <v>59</v>
      </c>
    </row>
    <row r="7" spans="1:5" ht="90">
      <c r="A7" s="19">
        <v>4</v>
      </c>
      <c r="B7" s="19" t="s">
        <v>4</v>
      </c>
      <c r="C7" s="21" t="s">
        <v>59</v>
      </c>
      <c r="D7" s="21" t="s">
        <v>63</v>
      </c>
      <c r="E7" s="21" t="s">
        <v>59</v>
      </c>
    </row>
    <row r="8" spans="1:5" ht="90">
      <c r="A8" s="19">
        <v>5</v>
      </c>
      <c r="B8" s="19" t="s">
        <v>5</v>
      </c>
      <c r="C8" s="21" t="s">
        <v>59</v>
      </c>
      <c r="D8" s="21" t="s">
        <v>59</v>
      </c>
      <c r="E8" s="21" t="s">
        <v>64</v>
      </c>
    </row>
    <row r="9" spans="1:5" ht="75">
      <c r="A9" s="19">
        <v>6</v>
      </c>
      <c r="B9" s="19" t="s">
        <v>35</v>
      </c>
      <c r="C9" s="21" t="s">
        <v>59</v>
      </c>
      <c r="D9" s="21" t="s">
        <v>65</v>
      </c>
      <c r="E9" s="21" t="s">
        <v>59</v>
      </c>
    </row>
    <row r="10" spans="1:5" ht="105">
      <c r="A10" s="19">
        <v>7</v>
      </c>
      <c r="B10" s="19" t="s">
        <v>76</v>
      </c>
      <c r="C10" s="21" t="s">
        <v>59</v>
      </c>
      <c r="D10" s="21" t="s">
        <v>59</v>
      </c>
      <c r="E10" s="21" t="s">
        <v>66</v>
      </c>
    </row>
    <row r="11" spans="1:5" ht="30">
      <c r="A11" s="19">
        <v>8</v>
      </c>
      <c r="B11" s="19" t="s">
        <v>67</v>
      </c>
      <c r="C11" s="21" t="s">
        <v>59</v>
      </c>
      <c r="D11" s="21" t="s">
        <v>68</v>
      </c>
      <c r="E11" s="21" t="s">
        <v>59</v>
      </c>
    </row>
    <row r="12" spans="1:5" ht="60">
      <c r="A12" s="19">
        <v>9</v>
      </c>
      <c r="B12" s="19" t="s">
        <v>77</v>
      </c>
      <c r="C12" s="21" t="s">
        <v>69</v>
      </c>
      <c r="D12" s="21" t="s">
        <v>70</v>
      </c>
      <c r="E12" s="21" t="s">
        <v>59</v>
      </c>
    </row>
    <row r="13" spans="1:5" ht="30">
      <c r="A13" s="19">
        <v>10</v>
      </c>
      <c r="B13" s="19" t="s">
        <v>29</v>
      </c>
      <c r="C13" s="21" t="s">
        <v>59</v>
      </c>
      <c r="D13" s="21" t="s">
        <v>71</v>
      </c>
      <c r="E13" s="21" t="s">
        <v>59</v>
      </c>
    </row>
    <row r="14" spans="1:5" ht="27" customHeight="1">
      <c r="A14" s="236"/>
      <c r="B14" s="237"/>
      <c r="C14" s="22" t="s">
        <v>59</v>
      </c>
      <c r="D14" s="22" t="s">
        <v>72</v>
      </c>
      <c r="E14" s="22" t="s">
        <v>73</v>
      </c>
    </row>
    <row r="15" spans="1:5">
      <c r="B15" s="18"/>
    </row>
    <row r="16" spans="1:5">
      <c r="B16" s="18"/>
    </row>
    <row r="17" spans="2:2">
      <c r="B17" s="18"/>
    </row>
    <row r="18" spans="2:2">
      <c r="B18" s="18"/>
    </row>
    <row r="19" spans="2:2">
      <c r="B19" s="18"/>
    </row>
    <row r="20" spans="2:2">
      <c r="B20" s="17"/>
    </row>
    <row r="21" spans="2:2">
      <c r="B21" s="17"/>
    </row>
    <row r="22" spans="2:2">
      <c r="B22" s="17"/>
    </row>
    <row r="23" spans="2:2">
      <c r="B23" s="17"/>
    </row>
    <row r="24" spans="2:2">
      <c r="B24" s="17"/>
    </row>
    <row r="25" spans="2:2">
      <c r="B25" s="17"/>
    </row>
    <row r="26" spans="2:2">
      <c r="B26" s="17"/>
    </row>
    <row r="27" spans="2:2">
      <c r="B27" s="17"/>
    </row>
    <row r="28" spans="2:2">
      <c r="B28" s="17"/>
    </row>
    <row r="29" spans="2:2">
      <c r="B29" s="17"/>
    </row>
    <row r="30" spans="2:2">
      <c r="B30" s="17"/>
    </row>
    <row r="31" spans="2:2">
      <c r="B31" s="17"/>
    </row>
    <row r="32" spans="2:2">
      <c r="B32" s="17"/>
    </row>
    <row r="33" spans="2:2">
      <c r="B33" s="17"/>
    </row>
    <row r="34" spans="2:2">
      <c r="B34" s="17"/>
    </row>
    <row r="35" spans="2:2">
      <c r="B35" s="17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2021-02-26T09:21:55Z</dcterms:modified>
</cp:coreProperties>
</file>