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55" yWindow="945" windowWidth="12105" windowHeight="8595" tabRatio="602"/>
  </bookViews>
  <sheets>
    <sheet name="додаток1" sheetId="5" r:id="rId1"/>
  </sheets>
  <definedNames>
    <definedName name="_xlnm.Print_Titles" localSheetId="0">додаток1!$8:$8</definedName>
    <definedName name="_xlnm.Print_Area" localSheetId="0">додаток1!$A$1:$F$55</definedName>
  </definedNames>
  <calcPr calcId="145621"/>
</workbook>
</file>

<file path=xl/calcChain.xml><?xml version="1.0" encoding="utf-8"?>
<calcChain xmlns="http://schemas.openxmlformats.org/spreadsheetml/2006/main">
  <c r="E34" i="5" l="1"/>
  <c r="E31" i="5" s="1"/>
  <c r="E37" i="5"/>
  <c r="F38" i="5"/>
  <c r="F36" i="5"/>
  <c r="E35" i="5"/>
  <c r="E33" i="5" s="1"/>
  <c r="F33" i="5" s="1"/>
  <c r="D35" i="5"/>
  <c r="F35" i="5" s="1"/>
  <c r="F34" i="5"/>
  <c r="C28" i="5"/>
  <c r="E28" i="5"/>
  <c r="F29" i="5"/>
  <c r="F28" i="5"/>
  <c r="F37" i="5" l="1"/>
  <c r="E32" i="5"/>
  <c r="E27" i="5"/>
  <c r="F27" i="5" s="1"/>
  <c r="F32" i="5" l="1"/>
  <c r="E30" i="5"/>
  <c r="E17" i="5" l="1"/>
  <c r="F18" i="5"/>
  <c r="F17" i="5"/>
  <c r="D16" i="5"/>
  <c r="C16" i="5"/>
  <c r="E12" i="5"/>
  <c r="E11" i="5" s="1"/>
  <c r="F13" i="5"/>
  <c r="E10" i="5" l="1"/>
  <c r="E9" i="5" s="1"/>
  <c r="F9" i="5" s="1"/>
  <c r="F11" i="5"/>
  <c r="F12" i="5"/>
  <c r="E16" i="5"/>
  <c r="F10" i="5" l="1"/>
  <c r="E14" i="5"/>
  <c r="F14" i="5" s="1"/>
  <c r="F16" i="5"/>
  <c r="E26" i="5"/>
  <c r="F45" i="5" l="1"/>
  <c r="E44" i="5"/>
  <c r="F44" i="5" s="1"/>
  <c r="E43" i="5"/>
  <c r="E41" i="5" s="1"/>
  <c r="D15" i="5" l="1"/>
  <c r="D31" i="5" l="1"/>
  <c r="D30" i="5"/>
  <c r="D42" i="5"/>
  <c r="E20" i="5"/>
  <c r="E24" i="5"/>
  <c r="F25" i="5"/>
  <c r="D39" i="5" l="1"/>
  <c r="F43" i="5"/>
  <c r="E42" i="5"/>
  <c r="E40" i="5" s="1"/>
  <c r="F24" i="5"/>
  <c r="F26" i="5"/>
  <c r="D23" i="5"/>
  <c r="F22" i="5"/>
  <c r="F41" i="5" l="1"/>
  <c r="E52" i="5"/>
  <c r="E49" i="5" s="1"/>
  <c r="E23" i="5"/>
  <c r="F23" i="5" s="1"/>
  <c r="F42" i="5"/>
  <c r="F40" i="5" l="1"/>
  <c r="E39" i="5"/>
  <c r="F39" i="5" l="1"/>
  <c r="F21" i="5"/>
  <c r="F51" i="5" l="1"/>
  <c r="D49" i="5"/>
  <c r="F48" i="5"/>
  <c r="D19" i="5"/>
  <c r="C19" i="5"/>
  <c r="D46" i="5"/>
  <c r="D47" i="5" l="1"/>
  <c r="D50" i="5"/>
  <c r="F30" i="5" l="1"/>
  <c r="F31" i="5"/>
  <c r="F20" i="5" l="1"/>
  <c r="E19" i="5"/>
  <c r="E15" i="5" s="1"/>
  <c r="E50" i="5"/>
  <c r="F50" i="5" s="1"/>
  <c r="F52" i="5"/>
  <c r="F19" i="5" l="1"/>
  <c r="E47" i="5"/>
  <c r="F47" i="5" s="1"/>
  <c r="F49" i="5"/>
  <c r="E46" i="5" l="1"/>
  <c r="F46" i="5" l="1"/>
  <c r="F15" i="5"/>
</calcChain>
</file>

<file path=xl/sharedStrings.xml><?xml version="1.0" encoding="utf-8"?>
<sst xmlns="http://schemas.openxmlformats.org/spreadsheetml/2006/main" count="63" uniqueCount="53">
  <si>
    <t>КТКВ</t>
  </si>
  <si>
    <t>Зміни до показників</t>
  </si>
  <si>
    <t xml:space="preserve"> - профіцит за рахунок коштів, що передаються із загального фонду бюджету до бюджету розвитку (спеціального фонду)</t>
  </si>
  <si>
    <t xml:space="preserve"> - дефіцит за рахунок коштів, що передаються із загального фонду бюджету до бюджету розвитку (спеціального фонду)</t>
  </si>
  <si>
    <t>у тому числі бюджет розвитку</t>
  </si>
  <si>
    <t>Видатки та кредитування загального фонду, разом:</t>
  </si>
  <si>
    <t>Видатки та кредитування  спеціального фонду, разом:</t>
  </si>
  <si>
    <t>Джерела фінансування загального фонду, усього:</t>
  </si>
  <si>
    <t>Джерела фінансування спеціального фонду, усього:</t>
  </si>
  <si>
    <t>Код  програмної класифікації видатків та кредитування місцевого бюджету</t>
  </si>
  <si>
    <t xml:space="preserve">            до рішення виконкому міської ради </t>
  </si>
  <si>
    <t>Видатки та кредитування загального та спеціального фондів разом:</t>
  </si>
  <si>
    <t>Код доходів, код ТПКВКМБ /
ТКВКБМС</t>
  </si>
  <si>
    <t>0800000</t>
  </si>
  <si>
    <t>0810000</t>
  </si>
  <si>
    <t xml:space="preserve">Проект унесення змін до показників міського бюджету міста Кривого Рогу                                 на 2020 рік </t>
  </si>
  <si>
    <t>Уточнені показники на 2020 рік</t>
  </si>
  <si>
    <t xml:space="preserve"> - дефіцит за рахунок розподілу вільного залишку коштів, що склався на рахунку загального фонду міського бюджету станом на 01.01.2020</t>
  </si>
  <si>
    <t xml:space="preserve"> - дефіцит за рахунок розподілу залишків коштів, що склалися на рахунках спеціального фонду міського бюджету станом на 01.01.2020</t>
  </si>
  <si>
    <t xml:space="preserve">Управління транспорту та телекомунікацій виконкому Криворізької міської ради </t>
  </si>
  <si>
    <t>грн</t>
  </si>
  <si>
    <t>Керуюча справами виконкому</t>
  </si>
  <si>
    <t xml:space="preserve">                        Тетяна Мала</t>
  </si>
  <si>
    <t xml:space="preserve">             Додаток </t>
  </si>
  <si>
    <t>Департамент соціальної політики виконкому Криворізької міської ради</t>
  </si>
  <si>
    <t>Внески до статутного капіталу суб’єктів господарювання</t>
  </si>
  <si>
    <t>0813033</t>
  </si>
  <si>
    <t>Компенсаційні виплати на пільговий проїзд автомобільним транспортом окремим категоріям громадян</t>
  </si>
  <si>
    <t>0813036</t>
  </si>
  <si>
    <t>Компенсаційні виплати на пільговий проїзд електротранспортом окремим категоріям громадян</t>
  </si>
  <si>
    <t>Інші заходи у сфері автотранспорту</t>
  </si>
  <si>
    <t>Інші заходи у сфері електротранспорту</t>
  </si>
  <si>
    <t>Найменування показників бюджету</t>
  </si>
  <si>
    <t>Показники бюджету на 2020 рік з урахуванням рішення виконкому Криворізької міської ради від 13.10.2020 №484</t>
  </si>
  <si>
    <t>Доходи загального фонду разом:</t>
  </si>
  <si>
    <t xml:space="preserve">Офіційні трансферти </t>
  </si>
  <si>
    <t>Від органів державного управління</t>
  </si>
  <si>
    <t>Субвенції з місцевих бюджетів іншим місцевим бюджетам</t>
  </si>
  <si>
    <t>Субвенція з місцевого бюджету на здійснення доплат медичним та іншим працівникам закладів охорони здоров'я за рахунок відповідної субвенції з державного бюджету</t>
  </si>
  <si>
    <t>Доходи загального та спеціального фондів, разом:</t>
  </si>
  <si>
    <t>0700000</t>
  </si>
  <si>
    <t>0710000</t>
  </si>
  <si>
    <t>Управління охорони  здоров'я виконкому Криворізької міської ради</t>
  </si>
  <si>
    <t xml:space="preserve">Інформаційно-методичне та просвітницьке забезпечення в галузі охорони здоров'я </t>
  </si>
  <si>
    <t>0712120</t>
  </si>
  <si>
    <t>Департамент фінансів виконкому Криворізької міської ради</t>
  </si>
  <si>
    <t>Резервний фонд</t>
  </si>
  <si>
    <t>Департамент розвитку інфраструктури міста виконкому Криворізької міської ради</t>
  </si>
  <si>
    <t>у тому числі видатки розвитку</t>
  </si>
  <si>
    <t>Організація благоустрою населених пунктів</t>
  </si>
  <si>
    <t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місцевого самоврядування і місцевими органами виконавчої влади*</t>
  </si>
  <si>
    <t>* зміни до показників міського бюджету будуть вноситися після укладання відповідних договорів</t>
  </si>
  <si>
    <t>18.11.2020 №572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</si>
</sst>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9" x14ac:knownFonts="1">
    <font>
      <sz val="10"/>
      <name val="Arial Cyr"/>
      <charset val="204"/>
    </font>
    <font>
      <sz val="14"/>
      <name val="Arial Cyr"/>
      <family val="2"/>
      <charset val="204"/>
    </font>
    <font>
      <b/>
      <i/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3"/>
      <name val="Times New Roman"/>
      <family val="1"/>
      <charset val="204"/>
    </font>
    <font>
      <b/>
      <i/>
      <sz val="16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sz val="16"/>
      <name val="Arial Cyr"/>
      <charset val="204"/>
    </font>
    <font>
      <b/>
      <i/>
      <sz val="18"/>
      <name val="Times New Roman"/>
      <family val="1"/>
      <charset val="204"/>
    </font>
    <font>
      <i/>
      <sz val="16"/>
      <name val="Times New Roman"/>
      <family val="1"/>
      <charset val="204"/>
    </font>
    <font>
      <sz val="14"/>
      <color indexed="10"/>
      <name val="Times New Roman"/>
      <family val="1"/>
      <charset val="204"/>
    </font>
    <font>
      <i/>
      <sz val="28"/>
      <name val="Times New Roman"/>
      <family val="1"/>
      <charset val="204"/>
    </font>
    <font>
      <i/>
      <sz val="36"/>
      <name val="Times New Roman"/>
      <family val="1"/>
      <charset val="204"/>
    </font>
    <font>
      <i/>
      <sz val="40"/>
      <name val="Times New Roman"/>
      <family val="1"/>
      <charset val="204"/>
    </font>
    <font>
      <i/>
      <sz val="18"/>
      <name val="Times New Roman"/>
      <family val="1"/>
      <charset val="204"/>
    </font>
    <font>
      <b/>
      <i/>
      <sz val="20"/>
      <name val="Times New Roman"/>
      <family val="1"/>
      <charset val="204"/>
    </font>
    <font>
      <sz val="20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3"/>
      <name val="Times New Roman"/>
      <family val="1"/>
      <charset val="204"/>
    </font>
    <font>
      <sz val="12"/>
      <name val="Arial Cyr"/>
      <charset val="204"/>
    </font>
    <font>
      <sz val="14"/>
      <color rgb="FFFF0000"/>
      <name val="Times New Roman"/>
      <family val="1"/>
      <charset val="204"/>
    </font>
    <font>
      <sz val="10"/>
      <color rgb="FFFF0000"/>
      <name val="Arial Cyr"/>
      <charset val="204"/>
    </font>
    <font>
      <b/>
      <sz val="14"/>
      <color rgb="FFFF0000"/>
      <name val="Times New Roman"/>
      <family val="1"/>
      <charset val="204"/>
    </font>
    <font>
      <sz val="13"/>
      <color rgb="FFFF0000"/>
      <name val="Times New Roman"/>
      <family val="1"/>
      <charset val="204"/>
    </font>
    <font>
      <i/>
      <sz val="13"/>
      <name val="Times New Roman"/>
      <family val="1"/>
      <charset val="204"/>
    </font>
    <font>
      <b/>
      <sz val="13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06">
    <xf numFmtId="0" fontId="0" fillId="0" borderId="0" xfId="0"/>
    <xf numFmtId="0" fontId="1" fillId="0" borderId="0" xfId="0" applyFont="1"/>
    <xf numFmtId="0" fontId="0" fillId="0" borderId="0" xfId="0" applyFill="1"/>
    <xf numFmtId="49" fontId="0" fillId="0" borderId="0" xfId="0" applyNumberFormat="1"/>
    <xf numFmtId="0" fontId="3" fillId="0" borderId="0" xfId="0" applyFont="1" applyAlignment="1">
      <alignment horizontal="right"/>
    </xf>
    <xf numFmtId="0" fontId="4" fillId="0" borderId="0" xfId="0" applyFont="1"/>
    <xf numFmtId="0" fontId="4" fillId="0" borderId="0" xfId="0" applyFont="1" applyBorder="1"/>
    <xf numFmtId="4" fontId="4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/>
    <xf numFmtId="0" fontId="4" fillId="0" borderId="0" xfId="0" applyFont="1" applyFill="1"/>
    <xf numFmtId="0" fontId="7" fillId="0" borderId="0" xfId="0" applyFont="1"/>
    <xf numFmtId="4" fontId="8" fillId="0" borderId="0" xfId="0" applyNumberFormat="1" applyFont="1" applyBorder="1" applyAlignment="1">
      <alignment horizontal="center" vertical="center"/>
    </xf>
    <xf numFmtId="0" fontId="9" fillId="0" borderId="0" xfId="0" applyFont="1" applyFill="1"/>
    <xf numFmtId="0" fontId="10" fillId="0" borderId="0" xfId="0" applyFont="1"/>
    <xf numFmtId="0" fontId="11" fillId="0" borderId="0" xfId="0" applyFont="1"/>
    <xf numFmtId="0" fontId="8" fillId="0" borderId="0" xfId="0" applyFont="1" applyAlignment="1">
      <alignment horizontal="center" vertical="center" wrapText="1"/>
    </xf>
    <xf numFmtId="0" fontId="12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49" fontId="13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4" fontId="4" fillId="0" borderId="0" xfId="0" applyNumberFormat="1" applyFont="1"/>
    <xf numFmtId="2" fontId="0" fillId="0" borderId="0" xfId="0" applyNumberFormat="1"/>
    <xf numFmtId="0" fontId="2" fillId="0" borderId="0" xfId="0" applyFont="1" applyBorder="1" applyAlignment="1">
      <alignment horizontal="center" vertical="center" wrapText="1"/>
    </xf>
    <xf numFmtId="164" fontId="0" fillId="0" borderId="0" xfId="0" applyNumberFormat="1"/>
    <xf numFmtId="0" fontId="14" fillId="0" borderId="0" xfId="0" applyFont="1" applyAlignment="1">
      <alignment horizontal="left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17" fillId="0" borderId="0" xfId="0" applyFont="1" applyAlignment="1">
      <alignment horizontal="left"/>
    </xf>
    <xf numFmtId="4" fontId="5" fillId="0" borderId="0" xfId="0" applyNumberFormat="1" applyFont="1" applyFill="1" applyBorder="1" applyAlignment="1">
      <alignment horizontal="center" vertical="center"/>
    </xf>
    <xf numFmtId="0" fontId="22" fillId="0" borderId="0" xfId="0" applyFont="1"/>
    <xf numFmtId="4" fontId="22" fillId="0" borderId="0" xfId="0" applyNumberFormat="1" applyFont="1"/>
    <xf numFmtId="4" fontId="0" fillId="0" borderId="0" xfId="0" applyNumberFormat="1"/>
    <xf numFmtId="4" fontId="0" fillId="0" borderId="0" xfId="0" applyNumberFormat="1" applyFill="1"/>
    <xf numFmtId="4" fontId="4" fillId="0" borderId="0" xfId="0" applyNumberFormat="1" applyFont="1" applyFill="1" applyBorder="1" applyAlignment="1">
      <alignment horizontal="center" vertical="center" wrapText="1"/>
    </xf>
    <xf numFmtId="0" fontId="24" fillId="0" borderId="0" xfId="0" applyFont="1"/>
    <xf numFmtId="3" fontId="0" fillId="0" borderId="0" xfId="0" applyNumberFormat="1" applyFill="1"/>
    <xf numFmtId="3" fontId="0" fillId="0" borderId="0" xfId="0" applyNumberFormat="1" applyFill="1" applyAlignment="1">
      <alignment horizontal="center"/>
    </xf>
    <xf numFmtId="0" fontId="21" fillId="0" borderId="1" xfId="0" applyFont="1" applyBorder="1" applyAlignment="1">
      <alignment horizontal="center" vertical="center" wrapText="1"/>
    </xf>
    <xf numFmtId="4" fontId="0" fillId="0" borderId="0" xfId="0" applyNumberFormat="1" applyFill="1" applyAlignment="1">
      <alignment horizontal="left" vertical="center"/>
    </xf>
    <xf numFmtId="0" fontId="25" fillId="2" borderId="1" xfId="0" applyFont="1" applyFill="1" applyBorder="1"/>
    <xf numFmtId="49" fontId="23" fillId="0" borderId="1" xfId="0" applyNumberFormat="1" applyFont="1" applyFill="1" applyBorder="1" applyAlignment="1">
      <alignment horizontal="center" vertical="center" wrapText="1"/>
    </xf>
    <xf numFmtId="3" fontId="23" fillId="0" borderId="1" xfId="0" applyNumberFormat="1" applyFont="1" applyFill="1" applyBorder="1" applyAlignment="1">
      <alignment horizontal="center" vertical="center"/>
    </xf>
    <xf numFmtId="0" fontId="25" fillId="0" borderId="1" xfId="0" applyFont="1" applyFill="1" applyBorder="1"/>
    <xf numFmtId="0" fontId="26" fillId="0" borderId="1" xfId="0" applyFont="1" applyFill="1" applyBorder="1" applyAlignment="1">
      <alignment horizontal="left" vertical="center" wrapText="1"/>
    </xf>
    <xf numFmtId="3" fontId="5" fillId="2" borderId="1" xfId="0" applyNumberFormat="1" applyFont="1" applyFill="1" applyBorder="1" applyAlignment="1">
      <alignment horizontal="center" vertical="center"/>
    </xf>
    <xf numFmtId="0" fontId="0" fillId="0" borderId="0" xfId="0"/>
    <xf numFmtId="0" fontId="5" fillId="2" borderId="1" xfId="0" applyFont="1" applyFill="1" applyBorder="1"/>
    <xf numFmtId="0" fontId="5" fillId="2" borderId="1" xfId="0" applyFont="1" applyFill="1" applyBorder="1" applyAlignment="1">
      <alignment vertical="center" wrapText="1"/>
    </xf>
    <xf numFmtId="4" fontId="5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left" vertical="center" wrapText="1"/>
    </xf>
    <xf numFmtId="3" fontId="4" fillId="0" borderId="1" xfId="0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0" fontId="0" fillId="0" borderId="0" xfId="0"/>
    <xf numFmtId="0" fontId="0" fillId="0" borderId="0" xfId="0" applyFill="1"/>
    <xf numFmtId="4" fontId="0" fillId="0" borderId="0" xfId="0" applyNumberFormat="1"/>
    <xf numFmtId="4" fontId="23" fillId="0" borderId="0" xfId="0" applyNumberFormat="1" applyFont="1" applyFill="1" applyBorder="1" applyAlignment="1">
      <alignment horizontal="center" vertical="center"/>
    </xf>
    <xf numFmtId="3" fontId="5" fillId="2" borderId="1" xfId="0" applyNumberFormat="1" applyFont="1" applyFill="1" applyBorder="1" applyAlignment="1">
      <alignment horizontal="center" vertical="center"/>
    </xf>
    <xf numFmtId="49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center" vertical="center"/>
    </xf>
    <xf numFmtId="3" fontId="3" fillId="2" borderId="1" xfId="0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4" fontId="2" fillId="3" borderId="1" xfId="0" applyNumberFormat="1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 wrapText="1"/>
    </xf>
    <xf numFmtId="3" fontId="2" fillId="3" borderId="1" xfId="0" applyNumberFormat="1" applyFont="1" applyFill="1" applyBorder="1" applyAlignment="1">
      <alignment horizontal="center" vertical="center"/>
    </xf>
    <xf numFmtId="3" fontId="4" fillId="0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/>
    <xf numFmtId="0" fontId="0" fillId="0" borderId="0" xfId="0" applyFill="1"/>
    <xf numFmtId="4" fontId="4" fillId="0" borderId="0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3" fontId="2" fillId="3" borderId="1" xfId="0" applyNumberFormat="1" applyFont="1" applyFill="1" applyBorder="1" applyAlignment="1">
      <alignment horizontal="center" vertical="center"/>
    </xf>
    <xf numFmtId="3" fontId="4" fillId="0" borderId="1" xfId="0" applyNumberFormat="1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3" fontId="3" fillId="3" borderId="1" xfId="0" applyNumberFormat="1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21" fillId="0" borderId="1" xfId="0" applyFont="1" applyBorder="1" applyAlignment="1">
      <alignment horizontal="center" vertical="center" wrapText="1"/>
    </xf>
    <xf numFmtId="0" fontId="28" fillId="2" borderId="1" xfId="0" applyFont="1" applyFill="1" applyBorder="1"/>
    <xf numFmtId="0" fontId="5" fillId="4" borderId="1" xfId="0" applyFont="1" applyFill="1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4" fontId="2" fillId="4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3" fontId="2" fillId="4" borderId="1" xfId="0" applyNumberFormat="1" applyFont="1" applyFill="1" applyBorder="1" applyAlignment="1">
      <alignment horizontal="center" vertical="center"/>
    </xf>
    <xf numFmtId="0" fontId="18" fillId="0" borderId="0" xfId="0" applyFont="1" applyAlignment="1">
      <alignment horizontal="left" wrapText="1"/>
    </xf>
    <xf numFmtId="0" fontId="18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0" fillId="4" borderId="1" xfId="0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4" fontId="18" fillId="0" borderId="0" xfId="0" applyNumberFormat="1" applyFont="1" applyFill="1" applyBorder="1" applyAlignment="1">
      <alignment horizontal="left"/>
    </xf>
    <xf numFmtId="49" fontId="4" fillId="0" borderId="2" xfId="0" applyNumberFormat="1" applyFont="1" applyFill="1" applyBorder="1" applyAlignment="1">
      <alignment horizontal="left" vertical="center" wrapText="1"/>
    </xf>
    <xf numFmtId="0" fontId="0" fillId="0" borderId="2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9"/>
  <sheetViews>
    <sheetView tabSelected="1" view="pageBreakPreview" zoomScale="76" zoomScaleNormal="87" zoomScaleSheetLayoutView="76" workbookViewId="0">
      <selection activeCell="D2" sqref="D2"/>
    </sheetView>
  </sheetViews>
  <sheetFormatPr defaultRowHeight="12.75" x14ac:dyDescent="0.2"/>
  <cols>
    <col min="1" max="1" width="15.7109375" customWidth="1"/>
    <col min="2" max="2" width="12.42578125" customWidth="1"/>
    <col min="3" max="3" width="44.85546875" customWidth="1"/>
    <col min="4" max="4" width="20.7109375" customWidth="1"/>
    <col min="5" max="5" width="18.5703125" customWidth="1"/>
    <col min="6" max="6" width="22.28515625" customWidth="1"/>
    <col min="7" max="7" width="20.28515625" customWidth="1"/>
    <col min="8" max="8" width="32.28515625" customWidth="1"/>
    <col min="9" max="9" width="17.7109375" bestFit="1" customWidth="1"/>
    <col min="10" max="10" width="15.28515625" customWidth="1"/>
    <col min="11" max="11" width="18.5703125" customWidth="1"/>
  </cols>
  <sheetData>
    <row r="1" spans="1:8" ht="30" customHeight="1" x14ac:dyDescent="0.7">
      <c r="A1" s="5"/>
      <c r="B1" s="5"/>
      <c r="C1" s="5"/>
      <c r="D1" s="28" t="s">
        <v>23</v>
      </c>
      <c r="E1" s="27"/>
      <c r="F1" s="24"/>
      <c r="G1" s="16"/>
    </row>
    <row r="2" spans="1:8" ht="24.75" customHeight="1" x14ac:dyDescent="0.65">
      <c r="A2" s="5"/>
      <c r="B2" s="5"/>
      <c r="C2" s="5"/>
      <c r="D2" s="28" t="s">
        <v>10</v>
      </c>
      <c r="E2" s="26"/>
      <c r="F2" s="25"/>
      <c r="G2" s="17"/>
    </row>
    <row r="3" spans="1:8" ht="18.75" customHeight="1" x14ac:dyDescent="0.3">
      <c r="A3" s="5"/>
      <c r="B3" s="5"/>
      <c r="C3" s="5"/>
      <c r="D3" s="16"/>
      <c r="E3" s="16" t="s">
        <v>52</v>
      </c>
      <c r="F3" s="17"/>
      <c r="G3" s="17"/>
    </row>
    <row r="4" spans="1:8" ht="54.6" customHeight="1" x14ac:dyDescent="0.25">
      <c r="A4" s="98" t="s">
        <v>15</v>
      </c>
      <c r="B4" s="98"/>
      <c r="C4" s="99"/>
      <c r="D4" s="99"/>
      <c r="E4" s="99"/>
      <c r="F4" s="99"/>
      <c r="G4" s="15"/>
      <c r="H4" s="1"/>
    </row>
    <row r="5" spans="1:8" ht="15" customHeight="1" x14ac:dyDescent="0.3">
      <c r="A5" s="5"/>
      <c r="B5" s="5"/>
      <c r="C5" s="5"/>
      <c r="D5" s="6"/>
      <c r="E5" s="6"/>
      <c r="F5" s="4" t="s">
        <v>20</v>
      </c>
      <c r="G5" s="4"/>
    </row>
    <row r="6" spans="1:8" ht="26.45" customHeight="1" x14ac:dyDescent="0.2">
      <c r="A6" s="100" t="s">
        <v>9</v>
      </c>
      <c r="B6" s="100" t="s">
        <v>12</v>
      </c>
      <c r="C6" s="100" t="s">
        <v>32</v>
      </c>
      <c r="D6" s="101" t="s">
        <v>33</v>
      </c>
      <c r="E6" s="102" t="s">
        <v>1</v>
      </c>
      <c r="F6" s="102" t="s">
        <v>16</v>
      </c>
      <c r="G6" s="22"/>
    </row>
    <row r="7" spans="1:8" ht="120.75" customHeight="1" x14ac:dyDescent="0.2">
      <c r="A7" s="100" t="s">
        <v>0</v>
      </c>
      <c r="B7" s="100"/>
      <c r="C7" s="100"/>
      <c r="D7" s="101"/>
      <c r="E7" s="102"/>
      <c r="F7" s="102"/>
      <c r="G7" s="22"/>
    </row>
    <row r="8" spans="1:8" ht="18.75" customHeight="1" x14ac:dyDescent="0.2">
      <c r="A8" s="38">
        <v>1</v>
      </c>
      <c r="B8" s="38">
        <v>2</v>
      </c>
      <c r="C8" s="38">
        <v>3</v>
      </c>
      <c r="D8" s="38">
        <v>4</v>
      </c>
      <c r="E8" s="38">
        <v>5</v>
      </c>
      <c r="F8" s="38">
        <v>6</v>
      </c>
      <c r="G8" s="22"/>
    </row>
    <row r="9" spans="1:8" s="71" customFormat="1" ht="31.9" customHeight="1" x14ac:dyDescent="0.3">
      <c r="A9" s="47"/>
      <c r="B9" s="89"/>
      <c r="C9" s="48" t="s">
        <v>34</v>
      </c>
      <c r="D9" s="49">
        <v>7248771152.54</v>
      </c>
      <c r="E9" s="58">
        <f>E10</f>
        <v>164000</v>
      </c>
      <c r="F9" s="49">
        <f t="shared" ref="F9" si="0">D9+E9</f>
        <v>7248935152.54</v>
      </c>
      <c r="G9" s="22"/>
    </row>
    <row r="10" spans="1:8" s="71" customFormat="1" ht="25.9" customHeight="1" x14ac:dyDescent="0.3">
      <c r="A10" s="90"/>
      <c r="B10" s="91">
        <v>40000000</v>
      </c>
      <c r="C10" s="92" t="s">
        <v>35</v>
      </c>
      <c r="D10" s="93">
        <v>1179632813.54</v>
      </c>
      <c r="E10" s="96">
        <f>E11</f>
        <v>164000</v>
      </c>
      <c r="F10" s="93">
        <f>D10+E10</f>
        <v>1179796813.54</v>
      </c>
      <c r="G10" s="22"/>
    </row>
    <row r="11" spans="1:8" s="71" customFormat="1" ht="25.9" customHeight="1" x14ac:dyDescent="0.3">
      <c r="A11" s="90"/>
      <c r="B11" s="91">
        <v>41000000</v>
      </c>
      <c r="C11" s="92" t="s">
        <v>36</v>
      </c>
      <c r="D11" s="93">
        <v>1179632813.54</v>
      </c>
      <c r="E11" s="96">
        <f>E12</f>
        <v>164000</v>
      </c>
      <c r="F11" s="93">
        <f t="shared" ref="F11" si="1">D11+E11</f>
        <v>1179796813.54</v>
      </c>
      <c r="G11" s="22"/>
    </row>
    <row r="12" spans="1:8" s="71" customFormat="1" ht="44.45" customHeight="1" x14ac:dyDescent="0.3">
      <c r="A12" s="90"/>
      <c r="B12" s="91">
        <v>41050000</v>
      </c>
      <c r="C12" s="92" t="s">
        <v>37</v>
      </c>
      <c r="D12" s="93">
        <v>120935935.54000001</v>
      </c>
      <c r="E12" s="96">
        <f>E13</f>
        <v>164000</v>
      </c>
      <c r="F12" s="93">
        <f>D12+E12</f>
        <v>121099935.54000001</v>
      </c>
      <c r="G12" s="22"/>
    </row>
    <row r="13" spans="1:8" s="71" customFormat="1" ht="96" customHeight="1" x14ac:dyDescent="0.2">
      <c r="A13" s="88"/>
      <c r="B13" s="94">
        <v>41051800</v>
      </c>
      <c r="C13" s="74" t="s">
        <v>38</v>
      </c>
      <c r="D13" s="95">
        <v>0</v>
      </c>
      <c r="E13" s="95">
        <v>164000</v>
      </c>
      <c r="F13" s="95">
        <f>D13+E13</f>
        <v>164000</v>
      </c>
      <c r="G13" s="22"/>
    </row>
    <row r="14" spans="1:8" s="71" customFormat="1" ht="42" customHeight="1" x14ac:dyDescent="0.3">
      <c r="A14" s="47"/>
      <c r="B14" s="47"/>
      <c r="C14" s="48" t="s">
        <v>39</v>
      </c>
      <c r="D14" s="49">
        <v>7502210430.54</v>
      </c>
      <c r="E14" s="58">
        <f>E9</f>
        <v>164000</v>
      </c>
      <c r="F14" s="49">
        <f t="shared" ref="F14" si="2">D14+E14</f>
        <v>7502374430.54</v>
      </c>
      <c r="G14" s="22"/>
    </row>
    <row r="15" spans="1:8" ht="42" customHeight="1" x14ac:dyDescent="0.3">
      <c r="A15" s="47"/>
      <c r="B15" s="47"/>
      <c r="C15" s="48" t="s">
        <v>5</v>
      </c>
      <c r="D15" s="49">
        <f>778442+6320220403.54+8800287</f>
        <v>6329799132.54</v>
      </c>
      <c r="E15" s="58">
        <f>E16+E19+E23+E27</f>
        <v>23387330</v>
      </c>
      <c r="F15" s="49">
        <f t="shared" ref="F15:F20" si="3">D15+E15</f>
        <v>6353186462.54</v>
      </c>
      <c r="G15" s="29"/>
      <c r="H15" s="2"/>
    </row>
    <row r="16" spans="1:8" s="71" customFormat="1" ht="42" customHeight="1" x14ac:dyDescent="0.2">
      <c r="A16" s="59" t="s">
        <v>40</v>
      </c>
      <c r="B16" s="76"/>
      <c r="C16" s="76" t="str">
        <f>C17</f>
        <v>Управління охорони  здоров'я виконкому Криворізької міської ради</v>
      </c>
      <c r="D16" s="77">
        <f>D17</f>
        <v>483648781</v>
      </c>
      <c r="E16" s="77">
        <f>E17</f>
        <v>164000</v>
      </c>
      <c r="F16" s="77">
        <f t="shared" ref="F16:F18" si="4">D16+E16</f>
        <v>483812781</v>
      </c>
      <c r="G16" s="29"/>
      <c r="H16" s="72"/>
    </row>
    <row r="17" spans="1:9" s="71" customFormat="1" ht="42" customHeight="1" x14ac:dyDescent="0.2">
      <c r="A17" s="59" t="s">
        <v>41</v>
      </c>
      <c r="B17" s="76"/>
      <c r="C17" s="76" t="s">
        <v>42</v>
      </c>
      <c r="D17" s="77">
        <v>483648781</v>
      </c>
      <c r="E17" s="77">
        <f>E18</f>
        <v>164000</v>
      </c>
      <c r="F17" s="77">
        <f t="shared" si="4"/>
        <v>483812781</v>
      </c>
      <c r="G17" s="29"/>
      <c r="H17" s="72"/>
    </row>
    <row r="18" spans="1:9" s="71" customFormat="1" ht="59.45" customHeight="1" x14ac:dyDescent="0.2">
      <c r="A18" s="61" t="s">
        <v>44</v>
      </c>
      <c r="B18" s="75">
        <v>2120</v>
      </c>
      <c r="C18" s="87" t="s">
        <v>43</v>
      </c>
      <c r="D18" s="78">
        <v>3525450</v>
      </c>
      <c r="E18" s="78">
        <v>164000</v>
      </c>
      <c r="F18" s="78">
        <f t="shared" si="4"/>
        <v>3689450</v>
      </c>
      <c r="G18" s="29"/>
      <c r="H18" s="72"/>
    </row>
    <row r="19" spans="1:9" ht="45" customHeight="1" x14ac:dyDescent="0.2">
      <c r="A19" s="59" t="s">
        <v>13</v>
      </c>
      <c r="B19" s="60"/>
      <c r="C19" s="60" t="str">
        <f>C20</f>
        <v>Департамент соціальної політики виконкому Криворізької міської ради</v>
      </c>
      <c r="D19" s="65">
        <f>D20</f>
        <v>372360150.54000002</v>
      </c>
      <c r="E19" s="77">
        <f>E20</f>
        <v>-7571000</v>
      </c>
      <c r="F19" s="65">
        <f t="shared" si="3"/>
        <v>364789150.54000002</v>
      </c>
      <c r="G19" s="34"/>
      <c r="H19" s="34"/>
    </row>
    <row r="20" spans="1:9" ht="45" customHeight="1" x14ac:dyDescent="0.2">
      <c r="A20" s="59" t="s">
        <v>14</v>
      </c>
      <c r="B20" s="60"/>
      <c r="C20" s="60" t="s">
        <v>24</v>
      </c>
      <c r="D20" s="65">
        <v>372360150.54000002</v>
      </c>
      <c r="E20" s="77">
        <f>E21+E22</f>
        <v>-7571000</v>
      </c>
      <c r="F20" s="65">
        <f t="shared" si="3"/>
        <v>364789150.54000002</v>
      </c>
      <c r="G20" s="34"/>
      <c r="H20" s="34"/>
    </row>
    <row r="21" spans="1:9" ht="56.25" x14ac:dyDescent="0.2">
      <c r="A21" s="61" t="s">
        <v>26</v>
      </c>
      <c r="B21" s="75">
        <v>3033</v>
      </c>
      <c r="C21" s="87" t="s">
        <v>27</v>
      </c>
      <c r="D21" s="62">
        <v>17435700</v>
      </c>
      <c r="E21" s="78">
        <v>-3118600</v>
      </c>
      <c r="F21" s="66">
        <f t="shared" ref="F21:F22" si="5">D21+E21</f>
        <v>14317100</v>
      </c>
      <c r="G21" s="34"/>
      <c r="H21" s="34"/>
    </row>
    <row r="22" spans="1:9" s="46" customFormat="1" ht="61.9" customHeight="1" x14ac:dyDescent="0.2">
      <c r="A22" s="61" t="s">
        <v>28</v>
      </c>
      <c r="B22" s="75">
        <v>3036</v>
      </c>
      <c r="C22" s="87" t="s">
        <v>29</v>
      </c>
      <c r="D22" s="62">
        <v>85648400</v>
      </c>
      <c r="E22" s="78">
        <v>-4452400</v>
      </c>
      <c r="F22" s="66">
        <f t="shared" si="5"/>
        <v>81196000</v>
      </c>
      <c r="G22" s="34"/>
      <c r="H22" s="34"/>
    </row>
    <row r="23" spans="1:9" s="54" customFormat="1" ht="59.45" customHeight="1" x14ac:dyDescent="0.2">
      <c r="A23" s="70">
        <v>1900000</v>
      </c>
      <c r="B23" s="67"/>
      <c r="C23" s="67" t="s">
        <v>19</v>
      </c>
      <c r="D23" s="68">
        <f>D24</f>
        <v>593962324</v>
      </c>
      <c r="E23" s="68">
        <f>E24</f>
        <v>12574700</v>
      </c>
      <c r="F23" s="68">
        <f t="shared" ref="F23:F29" si="6">D23+E23</f>
        <v>606537024</v>
      </c>
      <c r="G23" s="57"/>
      <c r="H23" s="55"/>
      <c r="I23" s="56"/>
    </row>
    <row r="24" spans="1:9" s="54" customFormat="1" ht="61.9" customHeight="1" x14ac:dyDescent="0.2">
      <c r="A24" s="70">
        <v>1910000</v>
      </c>
      <c r="B24" s="67"/>
      <c r="C24" s="67" t="s">
        <v>19</v>
      </c>
      <c r="D24" s="68">
        <v>593962324</v>
      </c>
      <c r="E24" s="68">
        <f>E25+E26</f>
        <v>12574700</v>
      </c>
      <c r="F24" s="68">
        <f t="shared" si="6"/>
        <v>606537024</v>
      </c>
      <c r="G24" s="57"/>
      <c r="H24" s="55"/>
      <c r="I24" s="56"/>
    </row>
    <row r="25" spans="1:9" s="71" customFormat="1" ht="32.25" customHeight="1" x14ac:dyDescent="0.2">
      <c r="A25" s="75">
        <v>1917413</v>
      </c>
      <c r="B25" s="75">
        <v>7413</v>
      </c>
      <c r="C25" s="74" t="s">
        <v>30</v>
      </c>
      <c r="D25" s="78">
        <v>43866800</v>
      </c>
      <c r="E25" s="78">
        <v>3118600</v>
      </c>
      <c r="F25" s="78">
        <f t="shared" si="6"/>
        <v>46985400</v>
      </c>
      <c r="G25" s="57"/>
      <c r="H25" s="72"/>
      <c r="I25" s="56"/>
    </row>
    <row r="26" spans="1:9" s="54" customFormat="1" ht="38.450000000000003" customHeight="1" x14ac:dyDescent="0.2">
      <c r="A26" s="86">
        <v>1917426</v>
      </c>
      <c r="B26" s="75">
        <v>7426</v>
      </c>
      <c r="C26" s="74" t="s">
        <v>31</v>
      </c>
      <c r="D26" s="69">
        <v>502460924</v>
      </c>
      <c r="E26" s="69">
        <f>4452400+5003700</f>
        <v>9456100</v>
      </c>
      <c r="F26" s="69">
        <f t="shared" si="6"/>
        <v>511917024</v>
      </c>
      <c r="G26" s="57"/>
      <c r="H26" s="55"/>
      <c r="I26" s="56"/>
    </row>
    <row r="27" spans="1:9" s="71" customFormat="1" ht="38.450000000000003" customHeight="1" x14ac:dyDescent="0.2">
      <c r="A27" s="80">
        <v>3700000</v>
      </c>
      <c r="B27" s="76"/>
      <c r="C27" s="76" t="s">
        <v>45</v>
      </c>
      <c r="D27" s="77">
        <v>650381641</v>
      </c>
      <c r="E27" s="77">
        <f>E28</f>
        <v>18219630</v>
      </c>
      <c r="F27" s="77">
        <f t="shared" si="6"/>
        <v>668601271</v>
      </c>
      <c r="G27" s="57"/>
      <c r="H27" s="72"/>
      <c r="I27" s="56"/>
    </row>
    <row r="28" spans="1:9" s="71" customFormat="1" ht="38.450000000000003" customHeight="1" x14ac:dyDescent="0.2">
      <c r="A28" s="80">
        <v>3710000</v>
      </c>
      <c r="B28" s="76"/>
      <c r="C28" s="76" t="str">
        <f>C27</f>
        <v>Департамент фінансів виконкому Криворізької міської ради</v>
      </c>
      <c r="D28" s="77">
        <v>650381641</v>
      </c>
      <c r="E28" s="77">
        <f>E29</f>
        <v>18219630</v>
      </c>
      <c r="F28" s="77">
        <f t="shared" si="6"/>
        <v>668601271</v>
      </c>
      <c r="G28" s="57"/>
      <c r="H28" s="72"/>
      <c r="I28" s="56"/>
    </row>
    <row r="29" spans="1:9" s="71" customFormat="1" ht="36" customHeight="1" x14ac:dyDescent="0.2">
      <c r="A29" s="75">
        <v>3718700</v>
      </c>
      <c r="B29" s="75">
        <v>8700</v>
      </c>
      <c r="C29" s="74" t="s">
        <v>46</v>
      </c>
      <c r="D29" s="78">
        <v>0</v>
      </c>
      <c r="E29" s="78">
        <v>18219630</v>
      </c>
      <c r="F29" s="78">
        <f t="shared" si="6"/>
        <v>18219630</v>
      </c>
      <c r="G29" s="57"/>
      <c r="H29" s="72"/>
      <c r="I29" s="56"/>
    </row>
    <row r="30" spans="1:9" ht="43.9" customHeight="1" x14ac:dyDescent="0.3">
      <c r="A30" s="47"/>
      <c r="B30" s="47"/>
      <c r="C30" s="48" t="s">
        <v>6</v>
      </c>
      <c r="D30" s="58">
        <f>1456042550</f>
        <v>1456042550</v>
      </c>
      <c r="E30" s="58">
        <f>E39+E32</f>
        <v>-5003700</v>
      </c>
      <c r="F30" s="58">
        <f t="shared" ref="F30:F49" si="7">D30+E30</f>
        <v>1451038850</v>
      </c>
      <c r="G30" s="7"/>
      <c r="H30" s="2"/>
    </row>
    <row r="31" spans="1:9" ht="25.9" customHeight="1" x14ac:dyDescent="0.3">
      <c r="A31" s="47"/>
      <c r="B31" s="47"/>
      <c r="C31" s="50" t="s">
        <v>4</v>
      </c>
      <c r="D31" s="63">
        <f>1237158163</f>
        <v>1237158163</v>
      </c>
      <c r="E31" s="63">
        <f>E41+E34</f>
        <v>-23223330</v>
      </c>
      <c r="F31" s="63">
        <f t="shared" si="7"/>
        <v>1213934833</v>
      </c>
      <c r="G31" s="7"/>
      <c r="H31" s="2"/>
    </row>
    <row r="32" spans="1:9" s="71" customFormat="1" ht="66" customHeight="1" x14ac:dyDescent="0.2">
      <c r="A32" s="80">
        <v>1200000</v>
      </c>
      <c r="B32" s="76"/>
      <c r="C32" s="76" t="s">
        <v>47</v>
      </c>
      <c r="D32" s="77">
        <v>401944396</v>
      </c>
      <c r="E32" s="77">
        <f>E33</f>
        <v>0</v>
      </c>
      <c r="F32" s="77">
        <f t="shared" si="7"/>
        <v>401944396</v>
      </c>
      <c r="G32" s="73"/>
      <c r="H32" s="72"/>
    </row>
    <row r="33" spans="1:11" s="71" customFormat="1" ht="57" customHeight="1" x14ac:dyDescent="0.2">
      <c r="A33" s="80">
        <v>1210000</v>
      </c>
      <c r="B33" s="76"/>
      <c r="C33" s="76" t="s">
        <v>47</v>
      </c>
      <c r="D33" s="77">
        <v>401944396</v>
      </c>
      <c r="E33" s="77">
        <f>E35+E37</f>
        <v>0</v>
      </c>
      <c r="F33" s="77">
        <f t="shared" si="7"/>
        <v>401944396</v>
      </c>
      <c r="G33" s="73"/>
      <c r="H33" s="72"/>
    </row>
    <row r="34" spans="1:11" s="71" customFormat="1" ht="25.9" customHeight="1" x14ac:dyDescent="0.2">
      <c r="A34" s="82"/>
      <c r="B34" s="83"/>
      <c r="C34" s="83" t="s">
        <v>4</v>
      </c>
      <c r="D34" s="84">
        <v>360309267</v>
      </c>
      <c r="E34" s="84">
        <f>E36</f>
        <v>-18219630</v>
      </c>
      <c r="F34" s="84">
        <f t="shared" si="7"/>
        <v>342089637</v>
      </c>
      <c r="G34" s="73"/>
      <c r="H34" s="72"/>
    </row>
    <row r="35" spans="1:11" s="71" customFormat="1" ht="50.45" customHeight="1" x14ac:dyDescent="0.2">
      <c r="A35" s="86">
        <v>1216030</v>
      </c>
      <c r="B35" s="75">
        <v>6030</v>
      </c>
      <c r="C35" s="74" t="s">
        <v>49</v>
      </c>
      <c r="D35" s="78">
        <f>D36</f>
        <v>49870840</v>
      </c>
      <c r="E35" s="78">
        <f>E36</f>
        <v>-18219630</v>
      </c>
      <c r="F35" s="78">
        <f t="shared" si="7"/>
        <v>31651210</v>
      </c>
      <c r="G35" s="73"/>
      <c r="H35" s="72"/>
    </row>
    <row r="36" spans="1:11" s="71" customFormat="1" ht="25.9" customHeight="1" x14ac:dyDescent="0.2">
      <c r="A36" s="85"/>
      <c r="B36" s="85"/>
      <c r="C36" s="79" t="s">
        <v>4</v>
      </c>
      <c r="D36" s="81">
        <v>49870840</v>
      </c>
      <c r="E36" s="81">
        <v>-18219630</v>
      </c>
      <c r="F36" s="81">
        <f t="shared" si="7"/>
        <v>31651210</v>
      </c>
      <c r="G36" s="73"/>
      <c r="H36" s="72"/>
    </row>
    <row r="37" spans="1:11" s="71" customFormat="1" ht="191.45" customHeight="1" x14ac:dyDescent="0.2">
      <c r="A37" s="75">
        <v>1217691</v>
      </c>
      <c r="B37" s="75">
        <v>7691</v>
      </c>
      <c r="C37" s="74" t="s">
        <v>50</v>
      </c>
      <c r="D37" s="78">
        <v>5000</v>
      </c>
      <c r="E37" s="78">
        <f>E38</f>
        <v>18219630</v>
      </c>
      <c r="F37" s="78">
        <f t="shared" ref="F37:F38" si="8">D37+E37</f>
        <v>18224630</v>
      </c>
      <c r="G37" s="73"/>
      <c r="H37" s="72"/>
    </row>
    <row r="38" spans="1:11" s="71" customFormat="1" ht="25.9" customHeight="1" x14ac:dyDescent="0.2">
      <c r="A38" s="85"/>
      <c r="B38" s="85"/>
      <c r="C38" s="79" t="s">
        <v>48</v>
      </c>
      <c r="D38" s="81">
        <v>0</v>
      </c>
      <c r="E38" s="81">
        <v>18219630</v>
      </c>
      <c r="F38" s="81">
        <f t="shared" si="8"/>
        <v>18219630</v>
      </c>
      <c r="G38" s="73"/>
      <c r="H38" s="72"/>
    </row>
    <row r="39" spans="1:11" s="71" customFormat="1" ht="58.5" x14ac:dyDescent="0.2">
      <c r="A39" s="80">
        <v>1900000</v>
      </c>
      <c r="B39" s="76"/>
      <c r="C39" s="76" t="s">
        <v>19</v>
      </c>
      <c r="D39" s="77">
        <f>D40</f>
        <v>215199908</v>
      </c>
      <c r="E39" s="77">
        <f>E40</f>
        <v>-5003700</v>
      </c>
      <c r="F39" s="77">
        <f t="shared" ref="F39:F45" si="9">D39+E39</f>
        <v>210196208</v>
      </c>
      <c r="G39" s="73"/>
      <c r="H39" s="72"/>
    </row>
    <row r="40" spans="1:11" s="71" customFormat="1" ht="58.5" x14ac:dyDescent="0.2">
      <c r="A40" s="80">
        <v>1910000</v>
      </c>
      <c r="B40" s="76"/>
      <c r="C40" s="76" t="s">
        <v>19</v>
      </c>
      <c r="D40" s="77">
        <v>215199908</v>
      </c>
      <c r="E40" s="77">
        <f>E42+E44</f>
        <v>-5003700</v>
      </c>
      <c r="F40" s="77">
        <f t="shared" si="9"/>
        <v>210196208</v>
      </c>
      <c r="G40" s="73"/>
      <c r="H40" s="72"/>
    </row>
    <row r="41" spans="1:11" s="71" customFormat="1" ht="25.9" customHeight="1" x14ac:dyDescent="0.2">
      <c r="A41" s="82"/>
      <c r="B41" s="83"/>
      <c r="C41" s="83" t="s">
        <v>4</v>
      </c>
      <c r="D41" s="84">
        <v>215199908</v>
      </c>
      <c r="E41" s="84">
        <f>E43+E45</f>
        <v>-5003700</v>
      </c>
      <c r="F41" s="84">
        <f t="shared" si="9"/>
        <v>210196208</v>
      </c>
      <c r="G41" s="73"/>
      <c r="H41" s="72"/>
    </row>
    <row r="42" spans="1:11" s="71" customFormat="1" ht="37.5" x14ac:dyDescent="0.2">
      <c r="A42" s="86">
        <v>1917670</v>
      </c>
      <c r="B42" s="75">
        <v>7670</v>
      </c>
      <c r="C42" s="74" t="s">
        <v>25</v>
      </c>
      <c r="D42" s="78">
        <f>D43</f>
        <v>143102608</v>
      </c>
      <c r="E42" s="78">
        <f>E43</f>
        <v>-4668700</v>
      </c>
      <c r="F42" s="78">
        <f t="shared" si="9"/>
        <v>138433908</v>
      </c>
      <c r="G42" s="73"/>
      <c r="H42" s="72"/>
    </row>
    <row r="43" spans="1:11" s="71" customFormat="1" ht="25.9" customHeight="1" x14ac:dyDescent="0.2">
      <c r="A43" s="85"/>
      <c r="B43" s="85"/>
      <c r="C43" s="79" t="s">
        <v>4</v>
      </c>
      <c r="D43" s="81">
        <v>143102608</v>
      </c>
      <c r="E43" s="81">
        <f>-4668700</f>
        <v>-4668700</v>
      </c>
      <c r="F43" s="81">
        <f t="shared" si="9"/>
        <v>138433908</v>
      </c>
      <c r="G43" s="73"/>
      <c r="H43" s="72"/>
    </row>
    <row r="44" spans="1:11" s="71" customFormat="1" ht="43.15" customHeight="1" x14ac:dyDescent="0.2">
      <c r="A44" s="86">
        <v>1917426</v>
      </c>
      <c r="B44" s="75">
        <v>7426</v>
      </c>
      <c r="C44" s="74" t="s">
        <v>31</v>
      </c>
      <c r="D44" s="78">
        <v>6381600</v>
      </c>
      <c r="E44" s="78">
        <f>E45</f>
        <v>-335000</v>
      </c>
      <c r="F44" s="78">
        <f t="shared" si="9"/>
        <v>6046600</v>
      </c>
      <c r="G44" s="73"/>
      <c r="H44" s="72"/>
    </row>
    <row r="45" spans="1:11" s="71" customFormat="1" ht="31.5" customHeight="1" x14ac:dyDescent="0.2">
      <c r="A45" s="85"/>
      <c r="B45" s="85"/>
      <c r="C45" s="79" t="s">
        <v>4</v>
      </c>
      <c r="D45" s="81">
        <v>6381600</v>
      </c>
      <c r="E45" s="81">
        <v>-335000</v>
      </c>
      <c r="F45" s="81">
        <f t="shared" si="9"/>
        <v>6046600</v>
      </c>
      <c r="G45" s="73"/>
      <c r="H45" s="72"/>
    </row>
    <row r="46" spans="1:11" ht="56.45" customHeight="1" x14ac:dyDescent="0.3">
      <c r="A46" s="47"/>
      <c r="B46" s="47"/>
      <c r="C46" s="48" t="s">
        <v>11</v>
      </c>
      <c r="D46" s="45">
        <f>D15+D30</f>
        <v>7785841682.54</v>
      </c>
      <c r="E46" s="58">
        <f>E15+E30</f>
        <v>18383630</v>
      </c>
      <c r="F46" s="49">
        <f t="shared" si="7"/>
        <v>7804225312.54</v>
      </c>
      <c r="G46" s="7"/>
      <c r="H46" s="33"/>
      <c r="I46" s="30"/>
      <c r="J46" s="32"/>
      <c r="K46" s="35"/>
    </row>
    <row r="47" spans="1:11" ht="47.45" customHeight="1" x14ac:dyDescent="0.3">
      <c r="A47" s="40"/>
      <c r="B47" s="40"/>
      <c r="C47" s="48" t="s">
        <v>7</v>
      </c>
      <c r="D47" s="53">
        <f>D48+D49</f>
        <v>-927772307</v>
      </c>
      <c r="E47" s="64">
        <f>E48+E49</f>
        <v>23223330</v>
      </c>
      <c r="F47" s="64">
        <f t="shared" si="7"/>
        <v>-904548977</v>
      </c>
      <c r="G47" s="7"/>
      <c r="H47" s="33"/>
      <c r="I47" s="31"/>
      <c r="J47" s="32"/>
    </row>
    <row r="48" spans="1:11" ht="70.900000000000006" hidden="1" customHeight="1" x14ac:dyDescent="0.3">
      <c r="A48" s="43"/>
      <c r="B48" s="43"/>
      <c r="C48" s="44" t="s">
        <v>17</v>
      </c>
      <c r="D48" s="42">
        <v>211774066</v>
      </c>
      <c r="E48" s="62"/>
      <c r="F48" s="62">
        <f t="shared" si="7"/>
        <v>211774066</v>
      </c>
      <c r="G48" s="7"/>
      <c r="H48" s="33"/>
      <c r="I48" s="31"/>
      <c r="J48" s="32"/>
    </row>
    <row r="49" spans="1:12" ht="72" customHeight="1" x14ac:dyDescent="0.2">
      <c r="A49" s="41"/>
      <c r="B49" s="41"/>
      <c r="C49" s="51" t="s">
        <v>2</v>
      </c>
      <c r="D49" s="52">
        <f>-D52</f>
        <v>-1139546373</v>
      </c>
      <c r="E49" s="62">
        <f>-E52</f>
        <v>23223330</v>
      </c>
      <c r="F49" s="62">
        <f t="shared" si="7"/>
        <v>-1116323043</v>
      </c>
      <c r="G49" s="7"/>
      <c r="H49" s="33"/>
      <c r="I49" s="31"/>
      <c r="J49" s="7"/>
      <c r="K49" s="32"/>
    </row>
    <row r="50" spans="1:12" ht="48.6" customHeight="1" x14ac:dyDescent="0.3">
      <c r="A50" s="40"/>
      <c r="B50" s="40"/>
      <c r="C50" s="48" t="s">
        <v>8</v>
      </c>
      <c r="D50" s="53">
        <f>SUM(D51:D52)+8685600</f>
        <v>1202603272</v>
      </c>
      <c r="E50" s="64">
        <f>SUM(E51:E52)</f>
        <v>-5003700</v>
      </c>
      <c r="F50" s="64">
        <f>SUM(D50:E50)</f>
        <v>1197599572</v>
      </c>
      <c r="G50" s="7"/>
      <c r="H50" s="39"/>
      <c r="I50" s="31"/>
      <c r="J50" s="7"/>
      <c r="K50" s="32"/>
    </row>
    <row r="51" spans="1:12" ht="70.150000000000006" customHeight="1" x14ac:dyDescent="0.2">
      <c r="A51" s="41"/>
      <c r="B51" s="41"/>
      <c r="C51" s="51" t="s">
        <v>18</v>
      </c>
      <c r="D51" s="78">
        <v>54371299</v>
      </c>
      <c r="E51" s="62">
        <v>18219630</v>
      </c>
      <c r="F51" s="62">
        <f>D51+E51</f>
        <v>72590929</v>
      </c>
      <c r="G51" s="7"/>
      <c r="H51" s="39"/>
      <c r="I51" s="31"/>
      <c r="J51" s="7"/>
      <c r="K51" s="31"/>
    </row>
    <row r="52" spans="1:12" ht="70.150000000000006" customHeight="1" x14ac:dyDescent="0.2">
      <c r="A52" s="41"/>
      <c r="B52" s="41"/>
      <c r="C52" s="51" t="s">
        <v>3</v>
      </c>
      <c r="D52" s="52">
        <v>1139546373</v>
      </c>
      <c r="E52" s="62">
        <f>E31</f>
        <v>-23223330</v>
      </c>
      <c r="F52" s="62">
        <f>D52+E52</f>
        <v>1116323043</v>
      </c>
      <c r="G52" s="7"/>
      <c r="H52" s="39"/>
      <c r="I52" s="32"/>
      <c r="J52" s="37"/>
      <c r="K52" s="32"/>
    </row>
    <row r="53" spans="1:12" s="71" customFormat="1" ht="37.15" customHeight="1" x14ac:dyDescent="0.2">
      <c r="A53" s="104" t="s">
        <v>51</v>
      </c>
      <c r="B53" s="105"/>
      <c r="C53" s="105"/>
      <c r="D53" s="105"/>
      <c r="E53" s="105"/>
      <c r="F53" s="105"/>
      <c r="G53" s="73"/>
      <c r="H53" s="39"/>
      <c r="I53" s="56"/>
      <c r="J53" s="37"/>
      <c r="K53" s="56"/>
    </row>
    <row r="54" spans="1:12" ht="82.9" customHeight="1" x14ac:dyDescent="0.2">
      <c r="A54" s="18"/>
      <c r="B54" s="18"/>
      <c r="C54" s="19"/>
      <c r="D54" s="7"/>
      <c r="E54" s="7"/>
      <c r="F54" s="7"/>
      <c r="G54" s="7"/>
      <c r="H54" s="36"/>
      <c r="J54" s="7"/>
      <c r="K54" s="32"/>
    </row>
    <row r="55" spans="1:12" ht="47.45" customHeight="1" x14ac:dyDescent="0.35">
      <c r="A55" s="97" t="s">
        <v>21</v>
      </c>
      <c r="B55" s="97"/>
      <c r="C55" s="97"/>
      <c r="D55" s="103" t="s">
        <v>22</v>
      </c>
      <c r="E55" s="103"/>
      <c r="F55" s="103"/>
      <c r="G55" s="11"/>
      <c r="H55" s="33"/>
      <c r="I55" s="31"/>
      <c r="J55" s="21"/>
      <c r="K55" s="21"/>
      <c r="L55" s="21"/>
    </row>
    <row r="56" spans="1:12" ht="23.25" customHeight="1" x14ac:dyDescent="0.35">
      <c r="A56" s="14"/>
      <c r="B56" s="14"/>
      <c r="C56" s="12"/>
      <c r="D56" s="10"/>
      <c r="E56" s="13"/>
      <c r="F56" s="11"/>
      <c r="G56" s="11"/>
      <c r="H56" s="33"/>
      <c r="J56" s="21"/>
      <c r="K56" s="21"/>
      <c r="L56" s="21"/>
    </row>
    <row r="57" spans="1:12" ht="20.25" x14ac:dyDescent="0.3">
      <c r="A57" s="10"/>
      <c r="B57" s="10"/>
      <c r="E57" s="10"/>
      <c r="F57" s="5"/>
      <c r="G57" s="5"/>
      <c r="H57" s="2"/>
      <c r="J57" s="21"/>
      <c r="K57" s="21"/>
      <c r="L57" s="21"/>
    </row>
    <row r="58" spans="1:12" ht="18.75" x14ac:dyDescent="0.3">
      <c r="A58" s="8"/>
      <c r="B58" s="8"/>
      <c r="C58" s="9"/>
      <c r="D58" s="5"/>
      <c r="E58" s="5"/>
      <c r="F58" s="5"/>
      <c r="G58" s="5"/>
      <c r="H58" s="2"/>
    </row>
    <row r="59" spans="1:12" ht="18.75" x14ac:dyDescent="0.3">
      <c r="A59" s="8"/>
      <c r="B59" s="8"/>
      <c r="C59" s="9"/>
      <c r="D59" s="5"/>
      <c r="E59" s="20"/>
      <c r="F59" s="5"/>
      <c r="G59" s="5"/>
      <c r="H59" s="2"/>
    </row>
    <row r="60" spans="1:12" ht="18.75" x14ac:dyDescent="0.3">
      <c r="A60" s="8"/>
      <c r="B60" s="8"/>
      <c r="C60" s="9"/>
      <c r="D60" s="5"/>
      <c r="E60" s="5"/>
      <c r="F60" s="5"/>
      <c r="G60" s="5"/>
      <c r="H60" s="2"/>
      <c r="I60" s="23"/>
      <c r="J60" s="23"/>
      <c r="K60" s="23"/>
    </row>
    <row r="61" spans="1:12" ht="18.75" x14ac:dyDescent="0.3">
      <c r="A61" s="8"/>
      <c r="B61" s="8"/>
      <c r="C61" s="9"/>
      <c r="D61" s="5"/>
      <c r="E61" s="5"/>
      <c r="F61" s="5"/>
      <c r="G61" s="5"/>
      <c r="H61" s="2"/>
    </row>
    <row r="62" spans="1:12" ht="18.75" x14ac:dyDescent="0.3">
      <c r="A62" s="8"/>
      <c r="B62" s="8"/>
      <c r="C62" s="9"/>
      <c r="D62" s="5"/>
      <c r="E62" s="5"/>
      <c r="F62" s="5"/>
      <c r="G62" s="5"/>
      <c r="H62" s="2"/>
    </row>
    <row r="63" spans="1:12" ht="18.75" x14ac:dyDescent="0.3">
      <c r="A63" s="8"/>
      <c r="B63" s="8"/>
      <c r="C63" s="9"/>
      <c r="D63" s="5"/>
      <c r="E63" s="5"/>
      <c r="F63" s="5"/>
      <c r="G63" s="5"/>
      <c r="H63" s="2"/>
    </row>
    <row r="64" spans="1:12" ht="18.75" x14ac:dyDescent="0.3">
      <c r="A64" s="8"/>
      <c r="B64" s="8"/>
      <c r="C64" s="9"/>
      <c r="D64" s="5"/>
      <c r="E64" s="5"/>
      <c r="F64" s="5"/>
      <c r="G64" s="5"/>
      <c r="H64" s="2"/>
    </row>
    <row r="65" spans="1:8" ht="18.75" x14ac:dyDescent="0.3">
      <c r="A65" s="8"/>
      <c r="B65" s="8"/>
      <c r="C65" s="9"/>
      <c r="D65" s="5"/>
      <c r="E65" s="5"/>
      <c r="F65" s="5"/>
      <c r="G65" s="5"/>
      <c r="H65" s="2"/>
    </row>
    <row r="66" spans="1:8" ht="18.75" x14ac:dyDescent="0.3">
      <c r="A66" s="8"/>
      <c r="B66" s="8"/>
      <c r="C66" s="9"/>
      <c r="D66" s="5"/>
      <c r="E66" s="5"/>
      <c r="F66" s="5"/>
      <c r="G66" s="5"/>
      <c r="H66" s="2"/>
    </row>
    <row r="67" spans="1:8" ht="18.75" x14ac:dyDescent="0.3">
      <c r="A67" s="8"/>
      <c r="B67" s="8"/>
      <c r="C67" s="9"/>
      <c r="D67" s="5"/>
      <c r="E67" s="5"/>
      <c r="F67" s="5"/>
      <c r="G67" s="5"/>
      <c r="H67" s="2"/>
    </row>
    <row r="68" spans="1:8" ht="18.75" x14ac:dyDescent="0.3">
      <c r="A68" s="8"/>
      <c r="B68" s="8"/>
      <c r="C68" s="9"/>
      <c r="D68" s="5"/>
      <c r="E68" s="5"/>
      <c r="F68" s="5"/>
      <c r="G68" s="5"/>
      <c r="H68" s="2"/>
    </row>
    <row r="69" spans="1:8" x14ac:dyDescent="0.2">
      <c r="A69" s="3"/>
      <c r="B69" s="3"/>
      <c r="C69" s="2"/>
      <c r="H69" s="2"/>
    </row>
    <row r="70" spans="1:8" x14ac:dyDescent="0.2">
      <c r="A70" s="3"/>
      <c r="B70" s="3"/>
      <c r="C70" s="2"/>
      <c r="H70" s="2"/>
    </row>
    <row r="71" spans="1:8" x14ac:dyDescent="0.2">
      <c r="A71" s="3"/>
      <c r="B71" s="3"/>
      <c r="C71" s="2"/>
      <c r="H71" s="2"/>
    </row>
    <row r="72" spans="1:8" x14ac:dyDescent="0.2">
      <c r="A72" s="3"/>
      <c r="B72" s="3"/>
      <c r="C72" s="2"/>
      <c r="H72" s="2"/>
    </row>
    <row r="73" spans="1:8" x14ac:dyDescent="0.2">
      <c r="A73" s="3"/>
      <c r="B73" s="3"/>
      <c r="C73" s="2"/>
      <c r="H73" s="2"/>
    </row>
    <row r="74" spans="1:8" x14ac:dyDescent="0.2">
      <c r="A74" s="3"/>
      <c r="B74" s="3"/>
      <c r="C74" s="2"/>
      <c r="H74" s="2"/>
    </row>
    <row r="75" spans="1:8" x14ac:dyDescent="0.2">
      <c r="A75" s="3"/>
      <c r="B75" s="3"/>
      <c r="C75" s="2"/>
      <c r="H75" s="2"/>
    </row>
    <row r="76" spans="1:8" x14ac:dyDescent="0.2">
      <c r="A76" s="3"/>
      <c r="B76" s="3"/>
      <c r="C76" s="2"/>
      <c r="H76" s="2"/>
    </row>
    <row r="77" spans="1:8" x14ac:dyDescent="0.2">
      <c r="A77" s="3"/>
      <c r="B77" s="3"/>
      <c r="C77" s="2"/>
      <c r="H77" s="2"/>
    </row>
    <row r="78" spans="1:8" x14ac:dyDescent="0.2">
      <c r="A78" s="3"/>
      <c r="B78" s="3"/>
      <c r="C78" s="2"/>
      <c r="H78" s="2"/>
    </row>
    <row r="79" spans="1:8" x14ac:dyDescent="0.2">
      <c r="A79" s="3"/>
      <c r="B79" s="3"/>
      <c r="C79" s="2"/>
      <c r="H79" s="2"/>
    </row>
    <row r="80" spans="1:8" x14ac:dyDescent="0.2">
      <c r="A80" s="3"/>
      <c r="B80" s="3"/>
      <c r="C80" s="2"/>
      <c r="H80" s="2"/>
    </row>
    <row r="81" spans="1:8" x14ac:dyDescent="0.2">
      <c r="A81" s="3"/>
      <c r="B81" s="3"/>
      <c r="C81" s="2"/>
      <c r="H81" s="2"/>
    </row>
    <row r="82" spans="1:8" x14ac:dyDescent="0.2">
      <c r="A82" s="3"/>
      <c r="B82" s="3"/>
      <c r="C82" s="2"/>
      <c r="H82" s="2"/>
    </row>
    <row r="83" spans="1:8" x14ac:dyDescent="0.2">
      <c r="A83" s="3"/>
      <c r="B83" s="3"/>
      <c r="C83" s="2"/>
      <c r="H83" s="2"/>
    </row>
    <row r="84" spans="1:8" x14ac:dyDescent="0.2">
      <c r="A84" s="3"/>
      <c r="B84" s="3"/>
      <c r="C84" s="2"/>
      <c r="H84" s="2"/>
    </row>
    <row r="85" spans="1:8" x14ac:dyDescent="0.2">
      <c r="A85" s="3"/>
      <c r="B85" s="3"/>
      <c r="C85" s="2"/>
      <c r="H85" s="2"/>
    </row>
    <row r="86" spans="1:8" x14ac:dyDescent="0.2">
      <c r="A86" s="3"/>
      <c r="B86" s="3"/>
      <c r="C86" s="2"/>
      <c r="H86" s="2"/>
    </row>
    <row r="87" spans="1:8" x14ac:dyDescent="0.2">
      <c r="A87" s="3"/>
      <c r="B87" s="3"/>
      <c r="C87" s="2"/>
      <c r="H87" s="2"/>
    </row>
    <row r="88" spans="1:8" x14ac:dyDescent="0.2">
      <c r="A88" s="3"/>
      <c r="B88" s="3"/>
      <c r="C88" s="2"/>
      <c r="H88" s="2"/>
    </row>
    <row r="89" spans="1:8" x14ac:dyDescent="0.2">
      <c r="A89" s="3"/>
      <c r="B89" s="3"/>
      <c r="C89" s="2"/>
      <c r="H89" s="2"/>
    </row>
    <row r="90" spans="1:8" x14ac:dyDescent="0.2">
      <c r="A90" s="3"/>
      <c r="B90" s="3"/>
      <c r="C90" s="2"/>
      <c r="H90" s="2"/>
    </row>
    <row r="91" spans="1:8" x14ac:dyDescent="0.2">
      <c r="A91" s="3"/>
      <c r="B91" s="3"/>
      <c r="C91" s="2"/>
      <c r="H91" s="2"/>
    </row>
    <row r="92" spans="1:8" x14ac:dyDescent="0.2">
      <c r="A92" s="3"/>
      <c r="B92" s="3"/>
      <c r="C92" s="2"/>
      <c r="H92" s="2"/>
    </row>
    <row r="93" spans="1:8" x14ac:dyDescent="0.2">
      <c r="A93" s="3"/>
      <c r="B93" s="3"/>
      <c r="C93" s="2"/>
      <c r="H93" s="2"/>
    </row>
    <row r="94" spans="1:8" x14ac:dyDescent="0.2">
      <c r="A94" s="3"/>
      <c r="B94" s="3"/>
      <c r="C94" s="2"/>
      <c r="H94" s="2"/>
    </row>
    <row r="95" spans="1:8" x14ac:dyDescent="0.2">
      <c r="A95" s="3"/>
      <c r="B95" s="3"/>
      <c r="C95" s="2"/>
      <c r="H95" s="2"/>
    </row>
    <row r="96" spans="1:8" x14ac:dyDescent="0.2">
      <c r="A96" s="3"/>
      <c r="B96" s="3"/>
      <c r="C96" s="2"/>
      <c r="H96" s="2"/>
    </row>
    <row r="97" spans="1:8" x14ac:dyDescent="0.2">
      <c r="A97" s="3"/>
      <c r="B97" s="3"/>
      <c r="C97" s="2"/>
      <c r="H97" s="2"/>
    </row>
    <row r="98" spans="1:8" x14ac:dyDescent="0.2">
      <c r="A98" s="3"/>
      <c r="B98" s="3"/>
      <c r="C98" s="2"/>
      <c r="H98" s="2"/>
    </row>
    <row r="99" spans="1:8" x14ac:dyDescent="0.2">
      <c r="A99" s="3"/>
      <c r="B99" s="3"/>
      <c r="C99" s="2"/>
    </row>
    <row r="100" spans="1:8" x14ac:dyDescent="0.2">
      <c r="A100" s="3"/>
      <c r="B100" s="3"/>
      <c r="C100" s="2"/>
    </row>
    <row r="101" spans="1:8" x14ac:dyDescent="0.2">
      <c r="A101" s="3"/>
      <c r="B101" s="3"/>
      <c r="C101" s="2"/>
    </row>
    <row r="102" spans="1:8" x14ac:dyDescent="0.2">
      <c r="A102" s="3"/>
      <c r="B102" s="3"/>
      <c r="C102" s="2"/>
    </row>
    <row r="103" spans="1:8" x14ac:dyDescent="0.2">
      <c r="A103" s="3"/>
      <c r="B103" s="3"/>
      <c r="C103" s="2"/>
    </row>
    <row r="104" spans="1:8" x14ac:dyDescent="0.2">
      <c r="A104" s="3"/>
      <c r="B104" s="3"/>
      <c r="C104" s="2"/>
    </row>
    <row r="105" spans="1:8" x14ac:dyDescent="0.2">
      <c r="A105" s="3"/>
      <c r="B105" s="3"/>
      <c r="C105" s="2"/>
    </row>
    <row r="106" spans="1:8" x14ac:dyDescent="0.2">
      <c r="A106" s="3"/>
      <c r="B106" s="3"/>
      <c r="C106" s="2"/>
    </row>
    <row r="107" spans="1:8" x14ac:dyDescent="0.2">
      <c r="A107" s="3"/>
      <c r="B107" s="3"/>
      <c r="C107" s="2"/>
    </row>
    <row r="108" spans="1:8" x14ac:dyDescent="0.2">
      <c r="A108" s="3"/>
      <c r="B108" s="3"/>
      <c r="C108" s="2"/>
    </row>
    <row r="109" spans="1:8" x14ac:dyDescent="0.2">
      <c r="A109" s="3"/>
      <c r="B109" s="3"/>
      <c r="C109" s="2"/>
    </row>
    <row r="110" spans="1:8" x14ac:dyDescent="0.2">
      <c r="A110" s="3"/>
      <c r="B110" s="3"/>
      <c r="C110" s="2"/>
    </row>
    <row r="111" spans="1:8" x14ac:dyDescent="0.2">
      <c r="A111" s="3"/>
      <c r="B111" s="3"/>
      <c r="C111" s="2"/>
    </row>
    <row r="112" spans="1:8" x14ac:dyDescent="0.2">
      <c r="A112" s="3"/>
      <c r="B112" s="3"/>
      <c r="C112" s="2"/>
    </row>
    <row r="113" spans="1:3" x14ac:dyDescent="0.2">
      <c r="A113" s="3"/>
      <c r="B113" s="3"/>
      <c r="C113" s="2"/>
    </row>
    <row r="114" spans="1:3" x14ac:dyDescent="0.2">
      <c r="A114" s="3"/>
      <c r="B114" s="3"/>
      <c r="C114" s="2"/>
    </row>
    <row r="115" spans="1:3" x14ac:dyDescent="0.2">
      <c r="A115" s="3"/>
      <c r="B115" s="3"/>
      <c r="C115" s="2"/>
    </row>
    <row r="116" spans="1:3" x14ac:dyDescent="0.2">
      <c r="A116" s="3"/>
      <c r="B116" s="3"/>
      <c r="C116" s="2"/>
    </row>
    <row r="117" spans="1:3" x14ac:dyDescent="0.2">
      <c r="A117" s="3"/>
      <c r="B117" s="3"/>
      <c r="C117" s="2"/>
    </row>
    <row r="118" spans="1:3" x14ac:dyDescent="0.2">
      <c r="A118" s="3"/>
      <c r="B118" s="3"/>
      <c r="C118" s="2"/>
    </row>
    <row r="119" spans="1:3" x14ac:dyDescent="0.2">
      <c r="A119" s="3"/>
      <c r="B119" s="3"/>
      <c r="C119" s="2"/>
    </row>
    <row r="120" spans="1:3" x14ac:dyDescent="0.2">
      <c r="A120" s="3"/>
      <c r="B120" s="3"/>
      <c r="C120" s="2"/>
    </row>
    <row r="121" spans="1:3" x14ac:dyDescent="0.2">
      <c r="A121" s="3"/>
      <c r="B121" s="3"/>
      <c r="C121" s="2"/>
    </row>
    <row r="122" spans="1:3" x14ac:dyDescent="0.2">
      <c r="A122" s="3"/>
      <c r="B122" s="3"/>
      <c r="C122" s="2"/>
    </row>
    <row r="123" spans="1:3" x14ac:dyDescent="0.2">
      <c r="A123" s="3"/>
      <c r="B123" s="3"/>
      <c r="C123" s="2"/>
    </row>
    <row r="124" spans="1:3" x14ac:dyDescent="0.2">
      <c r="A124" s="3"/>
      <c r="B124" s="3"/>
      <c r="C124" s="2"/>
    </row>
    <row r="125" spans="1:3" x14ac:dyDescent="0.2">
      <c r="A125" s="3"/>
      <c r="B125" s="3"/>
      <c r="C125" s="2"/>
    </row>
    <row r="126" spans="1:3" x14ac:dyDescent="0.2">
      <c r="A126" s="3"/>
      <c r="B126" s="3"/>
      <c r="C126" s="2"/>
    </row>
    <row r="127" spans="1:3" x14ac:dyDescent="0.2">
      <c r="A127" s="3"/>
      <c r="B127" s="3"/>
      <c r="C127" s="2"/>
    </row>
    <row r="128" spans="1:3" x14ac:dyDescent="0.2">
      <c r="A128" s="3"/>
      <c r="B128" s="3"/>
      <c r="C128" s="2"/>
    </row>
    <row r="129" spans="1:3" x14ac:dyDescent="0.2">
      <c r="A129" s="3"/>
      <c r="B129" s="3"/>
      <c r="C129" s="2"/>
    </row>
    <row r="130" spans="1:3" x14ac:dyDescent="0.2">
      <c r="A130" s="3"/>
      <c r="B130" s="3"/>
      <c r="C130" s="2"/>
    </row>
    <row r="131" spans="1:3" x14ac:dyDescent="0.2">
      <c r="A131" s="3"/>
      <c r="B131" s="3"/>
      <c r="C131" s="2"/>
    </row>
    <row r="132" spans="1:3" x14ac:dyDescent="0.2">
      <c r="A132" s="3"/>
      <c r="B132" s="3"/>
      <c r="C132" s="2"/>
    </row>
    <row r="133" spans="1:3" x14ac:dyDescent="0.2">
      <c r="A133" s="3"/>
      <c r="B133" s="3"/>
    </row>
    <row r="134" spans="1:3" x14ac:dyDescent="0.2">
      <c r="A134" s="3"/>
      <c r="B134" s="3"/>
    </row>
    <row r="135" spans="1:3" x14ac:dyDescent="0.2">
      <c r="A135" s="3"/>
      <c r="B135" s="3"/>
    </row>
    <row r="136" spans="1:3" x14ac:dyDescent="0.2">
      <c r="A136" s="3"/>
      <c r="B136" s="3"/>
    </row>
    <row r="137" spans="1:3" x14ac:dyDescent="0.2">
      <c r="A137" s="3"/>
      <c r="B137" s="3"/>
    </row>
    <row r="138" spans="1:3" x14ac:dyDescent="0.2">
      <c r="A138" s="3"/>
      <c r="B138" s="3"/>
    </row>
    <row r="139" spans="1:3" x14ac:dyDescent="0.2">
      <c r="A139" s="3"/>
      <c r="B139" s="3"/>
    </row>
    <row r="140" spans="1:3" x14ac:dyDescent="0.2">
      <c r="A140" s="3"/>
      <c r="B140" s="3"/>
    </row>
    <row r="141" spans="1:3" x14ac:dyDescent="0.2">
      <c r="A141" s="3"/>
      <c r="B141" s="3"/>
    </row>
    <row r="142" spans="1:3" x14ac:dyDescent="0.2">
      <c r="A142" s="3"/>
      <c r="B142" s="3"/>
    </row>
    <row r="143" spans="1:3" x14ac:dyDescent="0.2">
      <c r="A143" s="3"/>
      <c r="B143" s="3"/>
    </row>
    <row r="144" spans="1:3" x14ac:dyDescent="0.2">
      <c r="A144" s="3"/>
      <c r="B144" s="3"/>
    </row>
    <row r="145" spans="1:2" x14ac:dyDescent="0.2">
      <c r="A145" s="3"/>
      <c r="B145" s="3"/>
    </row>
    <row r="146" spans="1:2" x14ac:dyDescent="0.2">
      <c r="A146" s="3"/>
      <c r="B146" s="3"/>
    </row>
    <row r="147" spans="1:2" x14ac:dyDescent="0.2">
      <c r="A147" s="3"/>
      <c r="B147" s="3"/>
    </row>
    <row r="148" spans="1:2" x14ac:dyDescent="0.2">
      <c r="A148" s="3"/>
      <c r="B148" s="3"/>
    </row>
    <row r="149" spans="1:2" x14ac:dyDescent="0.2">
      <c r="A149" s="3"/>
      <c r="B149" s="3"/>
    </row>
    <row r="150" spans="1:2" x14ac:dyDescent="0.2">
      <c r="A150" s="3"/>
      <c r="B150" s="3"/>
    </row>
    <row r="151" spans="1:2" x14ac:dyDescent="0.2">
      <c r="A151" s="3"/>
      <c r="B151" s="3"/>
    </row>
    <row r="152" spans="1:2" x14ac:dyDescent="0.2">
      <c r="A152" s="3"/>
      <c r="B152" s="3"/>
    </row>
    <row r="153" spans="1:2" x14ac:dyDescent="0.2">
      <c r="A153" s="3"/>
      <c r="B153" s="3"/>
    </row>
    <row r="154" spans="1:2" x14ac:dyDescent="0.2">
      <c r="A154" s="3"/>
      <c r="B154" s="3"/>
    </row>
    <row r="155" spans="1:2" x14ac:dyDescent="0.2">
      <c r="A155" s="3"/>
      <c r="B155" s="3"/>
    </row>
    <row r="156" spans="1:2" x14ac:dyDescent="0.2">
      <c r="A156" s="3"/>
      <c r="B156" s="3"/>
    </row>
    <row r="157" spans="1:2" x14ac:dyDescent="0.2">
      <c r="A157" s="3"/>
      <c r="B157" s="3"/>
    </row>
    <row r="158" spans="1:2" x14ac:dyDescent="0.2">
      <c r="A158" s="3"/>
      <c r="B158" s="3"/>
    </row>
    <row r="159" spans="1:2" x14ac:dyDescent="0.2">
      <c r="A159" s="3"/>
      <c r="B159" s="3"/>
    </row>
    <row r="160" spans="1:2" x14ac:dyDescent="0.2">
      <c r="A160" s="3"/>
      <c r="B160" s="3"/>
    </row>
    <row r="161" spans="1:2" x14ac:dyDescent="0.2">
      <c r="A161" s="3"/>
      <c r="B161" s="3"/>
    </row>
    <row r="162" spans="1:2" x14ac:dyDescent="0.2">
      <c r="A162" s="3"/>
      <c r="B162" s="3"/>
    </row>
    <row r="163" spans="1:2" x14ac:dyDescent="0.2">
      <c r="A163" s="3"/>
      <c r="B163" s="3"/>
    </row>
    <row r="164" spans="1:2" x14ac:dyDescent="0.2">
      <c r="A164" s="3"/>
      <c r="B164" s="3"/>
    </row>
    <row r="165" spans="1:2" x14ac:dyDescent="0.2">
      <c r="A165" s="3"/>
      <c r="B165" s="3"/>
    </row>
    <row r="166" spans="1:2" x14ac:dyDescent="0.2">
      <c r="A166" s="3"/>
      <c r="B166" s="3"/>
    </row>
    <row r="167" spans="1:2" x14ac:dyDescent="0.2">
      <c r="A167" s="3"/>
      <c r="B167" s="3"/>
    </row>
    <row r="168" spans="1:2" x14ac:dyDescent="0.2">
      <c r="A168" s="3"/>
      <c r="B168" s="3"/>
    </row>
    <row r="169" spans="1:2" x14ac:dyDescent="0.2">
      <c r="A169" s="3"/>
      <c r="B169" s="3"/>
    </row>
  </sheetData>
  <mergeCells count="10">
    <mergeCell ref="A55:C55"/>
    <mergeCell ref="A4:F4"/>
    <mergeCell ref="A6:A7"/>
    <mergeCell ref="B6:B7"/>
    <mergeCell ref="C6:C7"/>
    <mergeCell ref="D6:D7"/>
    <mergeCell ref="E6:E7"/>
    <mergeCell ref="F6:F7"/>
    <mergeCell ref="D55:F55"/>
    <mergeCell ref="A53:F53"/>
  </mergeCells>
  <pageMargins left="0.62992125984251968" right="0.39370078740157483" top="0.78740157480314965" bottom="0.62992125984251968" header="0.51181102362204722" footer="0.27559055118110237"/>
  <pageSetup paperSize="9" scale="68" orientation="portrait" r:id="rId1"/>
  <headerFooter differentFirst="1" alignWithMargins="0">
    <oddHeader xml:space="preserve">&amp;C&amp;"Times New Roman,курсив"&amp;14&amp;P&amp;R&amp;"Times New Roman,курсив"&amp;16Продовження додатка   
      </oddHeader>
  </headerFooter>
  <rowBreaks count="1" manualBreakCount="1">
    <brk id="56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додаток1</vt:lpstr>
      <vt:lpstr>додаток1!Заголовки_для_печати</vt:lpstr>
      <vt:lpstr>додаток1!Область_печати</vt:lpstr>
    </vt:vector>
  </TitlesOfParts>
  <Company>OEM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org301</cp:lastModifiedBy>
  <cp:lastPrinted>2020-11-18T07:55:26Z</cp:lastPrinted>
  <dcterms:created xsi:type="dcterms:W3CDTF">2005-04-08T06:14:05Z</dcterms:created>
  <dcterms:modified xsi:type="dcterms:W3CDTF">2020-11-24T08:34:29Z</dcterms:modified>
</cp:coreProperties>
</file>