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55" yWindow="825" windowWidth="12105" windowHeight="8715" tabRatio="602"/>
  </bookViews>
  <sheets>
    <sheet name="додаток1" sheetId="5" r:id="rId1"/>
  </sheets>
  <definedNames>
    <definedName name="_xlnm.Print_Titles" localSheetId="0">додаток1!$8:$8</definedName>
    <definedName name="_xlnm.Print_Area" localSheetId="0">додаток1!$A$1:$F$90</definedName>
  </definedNames>
  <calcPr calcId="145621"/>
</workbook>
</file>

<file path=xl/calcChain.xml><?xml version="1.0" encoding="utf-8"?>
<calcChain xmlns="http://schemas.openxmlformats.org/spreadsheetml/2006/main">
  <c r="D9" i="5" l="1"/>
  <c r="D49" i="5"/>
  <c r="D50" i="5"/>
  <c r="F46" i="5" l="1"/>
  <c r="F47" i="5"/>
  <c r="E49" i="5" l="1"/>
  <c r="E50" i="5"/>
  <c r="E88" i="5" s="1"/>
  <c r="D73" i="5"/>
  <c r="D72" i="5" s="1"/>
  <c r="D75" i="5"/>
  <c r="F76" i="5"/>
  <c r="E75" i="5"/>
  <c r="F75" i="5" s="1"/>
  <c r="E74" i="5"/>
  <c r="F74" i="5" s="1"/>
  <c r="F67" i="5"/>
  <c r="F68" i="5"/>
  <c r="F69" i="5"/>
  <c r="F70" i="5"/>
  <c r="F71" i="5"/>
  <c r="E70" i="5"/>
  <c r="E68" i="5" s="1"/>
  <c r="E67" i="5" s="1"/>
  <c r="E69" i="5"/>
  <c r="D67" i="5"/>
  <c r="E46" i="5"/>
  <c r="E47" i="5"/>
  <c r="E9" i="5"/>
  <c r="F48" i="5"/>
  <c r="D46" i="5"/>
  <c r="E42" i="5"/>
  <c r="F45" i="5"/>
  <c r="D88" i="5"/>
  <c r="E36" i="5"/>
  <c r="E39" i="5"/>
  <c r="E38" i="5" s="1"/>
  <c r="F38" i="5" s="1"/>
  <c r="F40" i="5"/>
  <c r="E17" i="5"/>
  <c r="F17" i="5" s="1"/>
  <c r="F20" i="5"/>
  <c r="D79" i="5"/>
  <c r="D78" i="5" s="1"/>
  <c r="D81" i="5"/>
  <c r="D80" i="5" s="1"/>
  <c r="E79" i="5"/>
  <c r="E53" i="5"/>
  <c r="E54" i="5"/>
  <c r="F55" i="5"/>
  <c r="F54" i="5"/>
  <c r="E11" i="5"/>
  <c r="F12" i="5"/>
  <c r="E73" i="5" l="1"/>
  <c r="F39" i="5"/>
  <c r="D56" i="5"/>
  <c r="F57" i="5"/>
  <c r="E56" i="5"/>
  <c r="F56" i="5" s="1"/>
  <c r="F53" i="5"/>
  <c r="E60" i="5"/>
  <c r="F66" i="5"/>
  <c r="E65" i="5"/>
  <c r="D65" i="5"/>
  <c r="F64" i="5"/>
  <c r="E63" i="5"/>
  <c r="F63" i="5" s="1"/>
  <c r="F62" i="5"/>
  <c r="E61" i="5"/>
  <c r="F60" i="5"/>
  <c r="D58" i="5"/>
  <c r="E15" i="5"/>
  <c r="E16" i="5"/>
  <c r="F34" i="5"/>
  <c r="F33" i="5"/>
  <c r="F32" i="5"/>
  <c r="F31" i="5"/>
  <c r="F30" i="5"/>
  <c r="F29" i="5"/>
  <c r="F28" i="5"/>
  <c r="F27" i="5"/>
  <c r="F26" i="5"/>
  <c r="F19" i="5"/>
  <c r="F18" i="5"/>
  <c r="F73" i="5" l="1"/>
  <c r="E72" i="5"/>
  <c r="F72" i="5" s="1"/>
  <c r="E59" i="5"/>
  <c r="F59" i="5" s="1"/>
  <c r="F65" i="5"/>
  <c r="E52" i="5"/>
  <c r="F61" i="5"/>
  <c r="E58" i="5" l="1"/>
  <c r="F58" i="5" s="1"/>
  <c r="F52" i="5"/>
  <c r="E51" i="5"/>
  <c r="F51" i="5" s="1"/>
  <c r="F13" i="5" l="1"/>
  <c r="F11" i="5"/>
  <c r="E10" i="5"/>
  <c r="F79" i="5"/>
  <c r="F81" i="5"/>
  <c r="E80" i="5"/>
  <c r="D77" i="5"/>
  <c r="F80" i="5" l="1"/>
  <c r="E78" i="5"/>
  <c r="F10" i="5"/>
  <c r="F78" i="5" l="1"/>
  <c r="E77" i="5"/>
  <c r="F77" i="5" l="1"/>
  <c r="F43" i="5" l="1"/>
  <c r="F16" i="5"/>
  <c r="F44" i="5" l="1"/>
  <c r="F24" i="5"/>
  <c r="F22" i="5"/>
  <c r="F37" i="5" l="1"/>
  <c r="F87" i="5" l="1"/>
  <c r="D85" i="5"/>
  <c r="F84" i="5"/>
  <c r="D41" i="5"/>
  <c r="D35" i="5"/>
  <c r="C35" i="5"/>
  <c r="F25" i="5"/>
  <c r="F21" i="5"/>
  <c r="D14" i="5"/>
  <c r="D82" i="5"/>
  <c r="F23" i="5" l="1"/>
  <c r="E14" i="5"/>
  <c r="D83" i="5"/>
  <c r="D86" i="5"/>
  <c r="F14" i="5" l="1"/>
  <c r="F15" i="5"/>
  <c r="E41" i="5"/>
  <c r="F42" i="5"/>
  <c r="F49" i="5" l="1"/>
  <c r="F41" i="5"/>
  <c r="F50" i="5"/>
  <c r="F36" i="5" l="1"/>
  <c r="E35" i="5"/>
  <c r="E86" i="5"/>
  <c r="F86" i="5" s="1"/>
  <c r="E85" i="5"/>
  <c r="F88" i="5"/>
  <c r="F35" i="5" l="1"/>
  <c r="E83" i="5"/>
  <c r="F83" i="5" s="1"/>
  <c r="F85" i="5"/>
  <c r="E82" i="5" l="1"/>
  <c r="F82" i="5" l="1"/>
  <c r="F9" i="5"/>
</calcChain>
</file>

<file path=xl/sharedStrings.xml><?xml version="1.0" encoding="utf-8"?>
<sst xmlns="http://schemas.openxmlformats.org/spreadsheetml/2006/main" count="140" uniqueCount="89">
  <si>
    <t>Показники бюджету</t>
  </si>
  <si>
    <t>КТКВ</t>
  </si>
  <si>
    <t>Зміни до показників</t>
  </si>
  <si>
    <t xml:space="preserve"> - профіцит за рахунок коштів, що передаються із загального фонду бюджету до бюджету розвитку (спеціального фонду)</t>
  </si>
  <si>
    <t xml:space="preserve"> - дефіцит за рахунок коштів, що передаються із загального фонду бюджету до бюджету розвитку (спеціального фонду)</t>
  </si>
  <si>
    <t>у тому числі бюджет розвитку</t>
  </si>
  <si>
    <t>Видатки та кредитування загального фонду, разом:</t>
  </si>
  <si>
    <t>Видатки та кредитування  спеціального фонду, разом:</t>
  </si>
  <si>
    <t>Джерела фінансування загального фонду, усього:</t>
  </si>
  <si>
    <t>Джерела фінансування спеціального фонду, усього:</t>
  </si>
  <si>
    <t>Код  програмної класифікації видатків та кредитування місцевого бюджету</t>
  </si>
  <si>
    <t xml:space="preserve">            до рішення виконкому міської ради </t>
  </si>
  <si>
    <t>Видатки та кредитування загального та спеціального фондів разом:</t>
  </si>
  <si>
    <t>Код доходів, код ТПКВКМБ /
ТКВКБМС</t>
  </si>
  <si>
    <t>0600000</t>
  </si>
  <si>
    <t>0610000</t>
  </si>
  <si>
    <t>Департамент освіти і науки виконкому Криворізької міської ради</t>
  </si>
  <si>
    <t>0800000</t>
  </si>
  <si>
    <t>0810000</t>
  </si>
  <si>
    <t>Департамент розвитку інфраструктури міста виконкому Криворізької міської ради</t>
  </si>
  <si>
    <t xml:space="preserve">Проект унесення змін до показників міського бюджету міста Кривого Рогу                                 на 2020 рік </t>
  </si>
  <si>
    <t>Уточнені показники на 2020 рік</t>
  </si>
  <si>
    <t xml:space="preserve"> - дефіцит за рахунок розподілу вільного залишку коштів, що склався на рахунку загального фонду міського бюджету станом на 01.01.2020</t>
  </si>
  <si>
    <t xml:space="preserve"> - дефіцит за рахунок розподілу залишків коштів, що склалися на рахунках спеціального фонду міського бюджету станом на 01.01.2020</t>
  </si>
  <si>
    <t xml:space="preserve">Інші субвенції з місцевого бюджету, у тому числі: </t>
  </si>
  <si>
    <t>субвенція з міського бюджету районним у місті бюджетам за рахунок субвенції з обласного бюджету на виконання доручень виборців депутатами обласної ради у 2020 році</t>
  </si>
  <si>
    <t>Інші заходи у сфері соціального захисту і соціального забезпечення</t>
  </si>
  <si>
    <t>0813242</t>
  </si>
  <si>
    <t>3242</t>
  </si>
  <si>
    <t>Інша діяльність у сфері житлово-комунального господарства</t>
  </si>
  <si>
    <t>6090</t>
  </si>
  <si>
    <t xml:space="preserve">Затверджено на 2020 рік </t>
  </si>
  <si>
    <t>0611090</t>
  </si>
  <si>
    <t>1090</t>
  </si>
  <si>
    <t>Надання позашкільної освіти закладами позашкільної освіти, заходи із позашкільної роботи з дітьми</t>
  </si>
  <si>
    <t>0611020</t>
  </si>
  <si>
    <t>1020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</si>
  <si>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</si>
  <si>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0611070</t>
  </si>
  <si>
    <t>1070</t>
  </si>
  <si>
    <t>Надання загальної середньої освіти навчально-реабілітаційними центрами для дітей з особливими освітніми потребами,  зумовленими складними порушеннями розвитку</t>
  </si>
  <si>
    <t xml:space="preserve">Управління транспорту та телекомунікацій виконкому Криворізької міської ради </t>
  </si>
  <si>
    <t>грн</t>
  </si>
  <si>
    <t>Будівництво об'єктів житлово-комунального господарства</t>
  </si>
  <si>
    <t>Керуюча справами виконкому</t>
  </si>
  <si>
    <t xml:space="preserve">                        Тетяна Мала</t>
  </si>
  <si>
    <t>у тому числі оплата праці</t>
  </si>
  <si>
    <t xml:space="preserve">             Додаток </t>
  </si>
  <si>
    <t>Департамент соціальної політики виконкому Криворізької міської ради</t>
  </si>
  <si>
    <t>9770</t>
  </si>
  <si>
    <t>0180</t>
  </si>
  <si>
    <t>Інша діяльність у сфері державного управління</t>
  </si>
  <si>
    <t>Управління з питань надзвичайних ситуацій та цивільного захисту населення виконавчого комітету Криворізької міської ради</t>
  </si>
  <si>
    <t>Керівництво і управління у відповідній сфері у містах (місті Києві), селищах, селах, об’єднаних територіальних громадах</t>
  </si>
  <si>
    <t>Реалізація Національної програми інформатизації</t>
  </si>
  <si>
    <t>Будівництво інших об'єктів  комунальної власності</t>
  </si>
  <si>
    <t>Виконавчий комітет Криворізької міської ради</t>
  </si>
  <si>
    <t>0200000</t>
  </si>
  <si>
    <t>0210000</t>
  </si>
  <si>
    <t>0611010</t>
  </si>
  <si>
    <t>1010</t>
  </si>
  <si>
    <t>Надання дошкільної освіти</t>
  </si>
  <si>
    <t>0611150</t>
  </si>
  <si>
    <t>1150</t>
  </si>
  <si>
    <t>Методичне забезпечення діяльності закладів освіти</t>
  </si>
  <si>
    <t>0611161</t>
  </si>
  <si>
    <t>1161</t>
  </si>
  <si>
    <t xml:space="preserve">Забезпечення діяльності інших закладів у сфері освіти </t>
  </si>
  <si>
    <t>0611170</t>
  </si>
  <si>
    <t>1170</t>
  </si>
  <si>
    <t>Забезпечення діяльності інклюзивно-ресурсних центрів</t>
  </si>
  <si>
    <t>0615031</t>
  </si>
  <si>
    <t>5031</t>
  </si>
  <si>
    <t>Утримання та навчально-тренувальна робота комунальних дитячо-юнацьких спортивних шкіл</t>
  </si>
  <si>
    <t>0617520</t>
  </si>
  <si>
    <t>7520</t>
  </si>
  <si>
    <t>0219800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</si>
  <si>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</si>
  <si>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</si>
  <si>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0210160</t>
  </si>
  <si>
    <t>0160</t>
  </si>
  <si>
    <t>комунальні послуги та енергоносії</t>
  </si>
  <si>
    <t>0819770</t>
  </si>
  <si>
    <t>у тому числі за бюджетом Покровського району в місті Кривому Розі</t>
  </si>
  <si>
    <t>6030</t>
  </si>
  <si>
    <t>Організація благоустрою населених пунктів</t>
  </si>
  <si>
    <t>Утримання та розвиток місцевих аеропортів</t>
  </si>
  <si>
    <t>Внески до статутного капіталу суб’єктів господарювання</t>
  </si>
  <si>
    <t xml:space="preserve">           13.10.2020 №484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</si>
</sst>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8" x14ac:knownFonts="1">
    <font>
      <sz val="10"/>
      <name val="Arial Cyr"/>
      <charset val="204"/>
    </font>
    <font>
      <sz val="14"/>
      <name val="Arial Cyr"/>
      <family val="2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b/>
      <i/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i/>
      <sz val="28"/>
      <name val="Times New Roman"/>
      <family val="1"/>
      <charset val="204"/>
    </font>
    <font>
      <i/>
      <sz val="36"/>
      <name val="Times New Roman"/>
      <family val="1"/>
      <charset val="204"/>
    </font>
    <font>
      <i/>
      <sz val="40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2"/>
      <name val="Arial Cyr"/>
      <charset val="204"/>
    </font>
    <font>
      <sz val="14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4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i/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/>
    <xf numFmtId="0" fontId="0" fillId="0" borderId="0" xfId="0" applyFill="1"/>
    <xf numFmtId="49" fontId="0" fillId="0" borderId="0" xfId="0" applyNumberFormat="1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Border="1"/>
    <xf numFmtId="4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/>
    <xf numFmtId="0" fontId="4" fillId="0" borderId="0" xfId="0" applyFont="1" applyFill="1"/>
    <xf numFmtId="0" fontId="7" fillId="0" borderId="0" xfId="0" applyFont="1"/>
    <xf numFmtId="4" fontId="8" fillId="0" borderId="0" xfId="0" applyNumberFormat="1" applyFont="1" applyBorder="1" applyAlignment="1">
      <alignment horizontal="center" vertical="center"/>
    </xf>
    <xf numFmtId="0" fontId="9" fillId="0" borderId="0" xfId="0" applyFont="1" applyFill="1"/>
    <xf numFmtId="0" fontId="10" fillId="0" borderId="0" xfId="0" applyFont="1"/>
    <xf numFmtId="0" fontId="11" fillId="0" borderId="0" xfId="0" applyFont="1"/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49" fontId="13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4" fillId="0" borderId="0" xfId="0" applyNumberFormat="1" applyFont="1"/>
    <xf numFmtId="2" fontId="0" fillId="0" borderId="0" xfId="0" applyNumberFormat="1"/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4" fontId="5" fillId="0" borderId="0" xfId="0" applyNumberFormat="1" applyFont="1" applyFill="1" applyBorder="1" applyAlignment="1">
      <alignment horizontal="center" vertical="center"/>
    </xf>
    <xf numFmtId="0" fontId="22" fillId="0" borderId="0" xfId="0" applyFont="1"/>
    <xf numFmtId="4" fontId="22" fillId="0" borderId="0" xfId="0" applyNumberFormat="1" applyFont="1"/>
    <xf numFmtId="4" fontId="0" fillId="0" borderId="0" xfId="0" applyNumberFormat="1"/>
    <xf numFmtId="0" fontId="4" fillId="0" borderId="1" xfId="0" applyFont="1" applyFill="1" applyBorder="1" applyAlignment="1">
      <alignment horizontal="left" vertical="center" wrapText="1"/>
    </xf>
    <xf numFmtId="4" fontId="0" fillId="0" borderId="0" xfId="0" applyNumberFormat="1" applyFill="1"/>
    <xf numFmtId="4" fontId="4" fillId="0" borderId="0" xfId="0" applyNumberFormat="1" applyFont="1" applyFill="1" applyBorder="1" applyAlignment="1">
      <alignment horizontal="center" vertical="center" wrapText="1"/>
    </xf>
    <xf numFmtId="4" fontId="23" fillId="0" borderId="0" xfId="0" applyNumberFormat="1" applyFont="1" applyFill="1" applyBorder="1" applyAlignment="1">
      <alignment horizontal="center" vertical="center"/>
    </xf>
    <xf numFmtId="0" fontId="24" fillId="0" borderId="0" xfId="0" applyFont="1"/>
    <xf numFmtId="3" fontId="0" fillId="0" borderId="0" xfId="0" applyNumberFormat="1" applyFill="1"/>
    <xf numFmtId="3" fontId="0" fillId="0" borderId="0" xfId="0" applyNumberFormat="1" applyFill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4" fontId="0" fillId="0" borderId="0" xfId="0" applyNumberFormat="1" applyFill="1" applyAlignment="1">
      <alignment horizontal="left" vertical="center"/>
    </xf>
    <xf numFmtId="0" fontId="25" fillId="2" borderId="1" xfId="0" applyFont="1" applyFill="1" applyBorder="1"/>
    <xf numFmtId="49" fontId="23" fillId="0" borderId="1" xfId="0" applyNumberFormat="1" applyFont="1" applyFill="1" applyBorder="1" applyAlignment="1">
      <alignment horizontal="center" vertical="center" wrapText="1"/>
    </xf>
    <xf numFmtId="3" fontId="23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/>
    <xf numFmtId="0" fontId="26" fillId="0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Fill="1"/>
    <xf numFmtId="0" fontId="5" fillId="2" borderId="1" xfId="0" applyFont="1" applyFill="1" applyBorder="1"/>
    <xf numFmtId="0" fontId="5" fillId="2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21" fillId="3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Fill="1"/>
    <xf numFmtId="4" fontId="0" fillId="0" borderId="0" xfId="0" applyNumberFormat="1"/>
    <xf numFmtId="0" fontId="4" fillId="0" borderId="1" xfId="0" applyFont="1" applyFill="1" applyBorder="1" applyAlignment="1">
      <alignment horizontal="left" vertical="center" wrapText="1"/>
    </xf>
    <xf numFmtId="4" fontId="23" fillId="0" borderId="0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Fill="1"/>
    <xf numFmtId="4" fontId="4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Fill="1"/>
    <xf numFmtId="4" fontId="4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4" fontId="18" fillId="0" borderId="0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4"/>
  <sheetViews>
    <sheetView tabSelected="1" view="pageBreakPreview" zoomScale="76" zoomScaleNormal="87" zoomScaleSheetLayoutView="76" workbookViewId="0">
      <selection activeCell="C3" sqref="C3"/>
    </sheetView>
  </sheetViews>
  <sheetFormatPr defaultRowHeight="12.75" x14ac:dyDescent="0.2"/>
  <cols>
    <col min="1" max="1" width="15.7109375" customWidth="1"/>
    <col min="2" max="2" width="12.42578125" customWidth="1"/>
    <col min="3" max="3" width="44.85546875" customWidth="1"/>
    <col min="4" max="4" width="20.7109375" customWidth="1"/>
    <col min="5" max="5" width="18.5703125" customWidth="1"/>
    <col min="6" max="6" width="22.28515625" customWidth="1"/>
    <col min="7" max="7" width="20.28515625" customWidth="1"/>
    <col min="8" max="8" width="32.28515625" customWidth="1"/>
    <col min="9" max="9" width="17.7109375" bestFit="1" customWidth="1"/>
    <col min="10" max="10" width="15.28515625" customWidth="1"/>
    <col min="11" max="11" width="18.5703125" customWidth="1"/>
  </cols>
  <sheetData>
    <row r="1" spans="1:8" ht="30" customHeight="1" x14ac:dyDescent="0.7">
      <c r="A1" s="5"/>
      <c r="B1" s="5"/>
      <c r="C1" s="5"/>
      <c r="D1" s="28" t="s">
        <v>47</v>
      </c>
      <c r="E1" s="27"/>
      <c r="F1" s="24"/>
      <c r="G1" s="16"/>
    </row>
    <row r="2" spans="1:8" ht="24.75" customHeight="1" x14ac:dyDescent="0.65">
      <c r="A2" s="5"/>
      <c r="B2" s="5"/>
      <c r="C2" s="5"/>
      <c r="D2" s="28" t="s">
        <v>11</v>
      </c>
      <c r="E2" s="26"/>
      <c r="F2" s="25"/>
      <c r="G2" s="17"/>
    </row>
    <row r="3" spans="1:8" ht="24.75" customHeight="1" x14ac:dyDescent="0.65">
      <c r="A3" s="5"/>
      <c r="B3" s="5"/>
      <c r="C3" s="5"/>
      <c r="D3" s="28" t="s">
        <v>88</v>
      </c>
      <c r="E3" s="26"/>
      <c r="F3" s="25"/>
      <c r="G3" s="17"/>
    </row>
    <row r="4" spans="1:8" ht="54.6" customHeight="1" x14ac:dyDescent="0.25">
      <c r="A4" s="130" t="s">
        <v>20</v>
      </c>
      <c r="B4" s="130"/>
      <c r="C4" s="131"/>
      <c r="D4" s="131"/>
      <c r="E4" s="131"/>
      <c r="F4" s="131"/>
      <c r="G4" s="15"/>
      <c r="H4" s="1"/>
    </row>
    <row r="5" spans="1:8" ht="15" customHeight="1" x14ac:dyDescent="0.3">
      <c r="A5" s="5"/>
      <c r="B5" s="5"/>
      <c r="C5" s="5"/>
      <c r="D5" s="6"/>
      <c r="E5" s="6"/>
      <c r="F5" s="4" t="s">
        <v>42</v>
      </c>
      <c r="G5" s="4"/>
    </row>
    <row r="6" spans="1:8" ht="26.45" customHeight="1" x14ac:dyDescent="0.2">
      <c r="A6" s="132" t="s">
        <v>10</v>
      </c>
      <c r="B6" s="132" t="s">
        <v>13</v>
      </c>
      <c r="C6" s="132" t="s">
        <v>0</v>
      </c>
      <c r="D6" s="133" t="s">
        <v>31</v>
      </c>
      <c r="E6" s="133" t="s">
        <v>2</v>
      </c>
      <c r="F6" s="133" t="s">
        <v>21</v>
      </c>
      <c r="G6" s="22"/>
    </row>
    <row r="7" spans="1:8" ht="89.45" customHeight="1" x14ac:dyDescent="0.2">
      <c r="A7" s="132" t="s">
        <v>1</v>
      </c>
      <c r="B7" s="132"/>
      <c r="C7" s="132"/>
      <c r="D7" s="133"/>
      <c r="E7" s="133"/>
      <c r="F7" s="133"/>
      <c r="G7" s="22"/>
    </row>
    <row r="8" spans="1:8" ht="18.75" customHeight="1" x14ac:dyDescent="0.2">
      <c r="A8" s="40">
        <v>1</v>
      </c>
      <c r="B8" s="40">
        <v>2</v>
      </c>
      <c r="C8" s="40">
        <v>3</v>
      </c>
      <c r="D8" s="40">
        <v>4</v>
      </c>
      <c r="E8" s="40">
        <v>5</v>
      </c>
      <c r="F8" s="40">
        <v>6</v>
      </c>
      <c r="G8" s="22"/>
    </row>
    <row r="9" spans="1:8" ht="42" customHeight="1" x14ac:dyDescent="0.3">
      <c r="A9" s="50"/>
      <c r="B9" s="50"/>
      <c r="C9" s="51" t="s">
        <v>6</v>
      </c>
      <c r="D9" s="53">
        <f>778442+6305767828.54+6575000+1168452+9847313</f>
        <v>6324137035.54</v>
      </c>
      <c r="E9" s="53">
        <f>E10+E14+E35+E41+E46</f>
        <v>-4891990</v>
      </c>
      <c r="F9" s="53">
        <f t="shared" ref="F9:F43" si="0">D9+E9</f>
        <v>6319245045.54</v>
      </c>
      <c r="G9" s="29"/>
      <c r="H9" s="2"/>
    </row>
    <row r="10" spans="1:8" ht="42" customHeight="1" x14ac:dyDescent="0.2">
      <c r="A10" s="59" t="s">
        <v>57</v>
      </c>
      <c r="B10" s="60"/>
      <c r="C10" s="60" t="s">
        <v>56</v>
      </c>
      <c r="D10" s="61">
        <v>252291253</v>
      </c>
      <c r="E10" s="61">
        <f>E11</f>
        <v>-1107090</v>
      </c>
      <c r="F10" s="61">
        <f t="shared" ref="F10:F13" si="1">D10+E10</f>
        <v>251184163</v>
      </c>
      <c r="G10" s="29"/>
      <c r="H10" s="2"/>
    </row>
    <row r="11" spans="1:8" ht="42" customHeight="1" x14ac:dyDescent="0.2">
      <c r="A11" s="59" t="s">
        <v>58</v>
      </c>
      <c r="B11" s="60"/>
      <c r="C11" s="60" t="s">
        <v>56</v>
      </c>
      <c r="D11" s="61">
        <v>251046018</v>
      </c>
      <c r="E11" s="61">
        <f>SUM(E12:E13)</f>
        <v>-1107090</v>
      </c>
      <c r="F11" s="61">
        <f t="shared" si="1"/>
        <v>249938928</v>
      </c>
      <c r="G11" s="29"/>
      <c r="H11" s="2"/>
    </row>
    <row r="12" spans="1:8" s="48" customFormat="1" ht="75" x14ac:dyDescent="0.2">
      <c r="A12" s="52" t="s">
        <v>79</v>
      </c>
      <c r="B12" s="52" t="s">
        <v>80</v>
      </c>
      <c r="C12" s="33" t="s">
        <v>53</v>
      </c>
      <c r="D12" s="57">
        <v>222988843</v>
      </c>
      <c r="E12" s="69">
        <v>-7090</v>
      </c>
      <c r="F12" s="57">
        <f t="shared" ref="F12" si="2">D12+E12</f>
        <v>222981753</v>
      </c>
      <c r="G12" s="29"/>
      <c r="H12" s="49"/>
    </row>
    <row r="13" spans="1:8" ht="75" x14ac:dyDescent="0.2">
      <c r="A13" s="52" t="s">
        <v>76</v>
      </c>
      <c r="B13" s="52" t="s">
        <v>77</v>
      </c>
      <c r="C13" s="33" t="s">
        <v>78</v>
      </c>
      <c r="D13" s="57">
        <v>9939875</v>
      </c>
      <c r="E13" s="69">
        <v>-1100000</v>
      </c>
      <c r="F13" s="57">
        <f t="shared" si="1"/>
        <v>8839875</v>
      </c>
      <c r="G13" s="29"/>
      <c r="H13" s="2"/>
    </row>
    <row r="14" spans="1:8" ht="41.45" customHeight="1" x14ac:dyDescent="0.2">
      <c r="A14" s="59" t="s">
        <v>14</v>
      </c>
      <c r="B14" s="60"/>
      <c r="C14" s="60" t="s">
        <v>16</v>
      </c>
      <c r="D14" s="61">
        <f>D15</f>
        <v>2740928044</v>
      </c>
      <c r="E14" s="61">
        <f>E15</f>
        <v>-5575000</v>
      </c>
      <c r="F14" s="61">
        <f t="shared" si="0"/>
        <v>2735353044</v>
      </c>
      <c r="G14" s="29"/>
      <c r="H14" s="2"/>
    </row>
    <row r="15" spans="1:8" ht="42" customHeight="1" x14ac:dyDescent="0.2">
      <c r="A15" s="59" t="s">
        <v>15</v>
      </c>
      <c r="B15" s="60"/>
      <c r="C15" s="60" t="s">
        <v>16</v>
      </c>
      <c r="D15" s="61">
        <v>2740928044</v>
      </c>
      <c r="E15" s="61">
        <f>E21+E23+E25+E18+E27+E29+E31+E33</f>
        <v>-5575000</v>
      </c>
      <c r="F15" s="61">
        <f t="shared" si="0"/>
        <v>2735353044</v>
      </c>
      <c r="G15" s="29"/>
      <c r="H15" s="2"/>
    </row>
    <row r="16" spans="1:8" ht="30" customHeight="1" x14ac:dyDescent="0.2">
      <c r="A16" s="59"/>
      <c r="B16" s="60"/>
      <c r="C16" s="60" t="s">
        <v>46</v>
      </c>
      <c r="D16" s="68">
        <v>1763054133</v>
      </c>
      <c r="E16" s="68">
        <f>E22+E24+E26+E28+E30+E32+E34+E19</f>
        <v>0</v>
      </c>
      <c r="F16" s="68">
        <f>D16+E16</f>
        <v>1763054133</v>
      </c>
      <c r="G16" s="29"/>
      <c r="H16" s="2"/>
    </row>
    <row r="17" spans="1:8" s="48" customFormat="1" ht="30" customHeight="1" x14ac:dyDescent="0.2">
      <c r="A17" s="59"/>
      <c r="B17" s="60"/>
      <c r="C17" s="60" t="s">
        <v>81</v>
      </c>
      <c r="D17" s="68">
        <v>251128316</v>
      </c>
      <c r="E17" s="68">
        <f>E20</f>
        <v>-5575000</v>
      </c>
      <c r="F17" s="68">
        <f>D17+E17</f>
        <v>245553316</v>
      </c>
      <c r="G17" s="29"/>
      <c r="H17" s="49"/>
    </row>
    <row r="18" spans="1:8" s="48" customFormat="1" ht="30" customHeight="1" x14ac:dyDescent="0.2">
      <c r="A18" s="52" t="s">
        <v>59</v>
      </c>
      <c r="B18" s="52" t="s">
        <v>60</v>
      </c>
      <c r="C18" s="33" t="s">
        <v>61</v>
      </c>
      <c r="D18" s="57">
        <v>862873924</v>
      </c>
      <c r="E18" s="57">
        <v>-7534200</v>
      </c>
      <c r="F18" s="57">
        <f t="shared" ref="F18" si="3">D18+E18</f>
        <v>855339724</v>
      </c>
      <c r="G18" s="29"/>
      <c r="H18" s="49"/>
    </row>
    <row r="19" spans="1:8" s="48" customFormat="1" ht="21.75" customHeight="1" x14ac:dyDescent="0.2">
      <c r="A19" s="52"/>
      <c r="B19" s="52"/>
      <c r="C19" s="66" t="s">
        <v>46</v>
      </c>
      <c r="D19" s="67">
        <v>550194598</v>
      </c>
      <c r="E19" s="67">
        <v>-1959200</v>
      </c>
      <c r="F19" s="67">
        <f>D19+E19</f>
        <v>548235398</v>
      </c>
      <c r="G19" s="29"/>
      <c r="H19" s="49"/>
    </row>
    <row r="20" spans="1:8" s="48" customFormat="1" ht="21.75" customHeight="1" x14ac:dyDescent="0.2">
      <c r="A20" s="52"/>
      <c r="B20" s="52"/>
      <c r="C20" s="66" t="s">
        <v>81</v>
      </c>
      <c r="D20" s="67">
        <v>86227212</v>
      </c>
      <c r="E20" s="67">
        <v>-5575000</v>
      </c>
      <c r="F20" s="67">
        <f>D20+E20</f>
        <v>80652212</v>
      </c>
      <c r="G20" s="29"/>
      <c r="H20" s="49"/>
    </row>
    <row r="21" spans="1:8" ht="77.45" customHeight="1" x14ac:dyDescent="0.2">
      <c r="A21" s="52" t="s">
        <v>35</v>
      </c>
      <c r="B21" s="52" t="s">
        <v>36</v>
      </c>
      <c r="C21" s="33" t="s">
        <v>37</v>
      </c>
      <c r="D21" s="57">
        <v>1472962891</v>
      </c>
      <c r="E21" s="57">
        <v>10100400</v>
      </c>
      <c r="F21" s="57">
        <f t="shared" si="0"/>
        <v>1483063291</v>
      </c>
      <c r="G21" s="29"/>
      <c r="H21" s="2"/>
    </row>
    <row r="22" spans="1:8" ht="19.899999999999999" customHeight="1" x14ac:dyDescent="0.2">
      <c r="A22" s="52"/>
      <c r="B22" s="52"/>
      <c r="C22" s="66" t="s">
        <v>46</v>
      </c>
      <c r="D22" s="67">
        <v>981834572</v>
      </c>
      <c r="E22" s="67">
        <v>8677900</v>
      </c>
      <c r="F22" s="67">
        <f>D22+E22</f>
        <v>990512472</v>
      </c>
      <c r="G22" s="29"/>
      <c r="H22" s="2"/>
    </row>
    <row r="23" spans="1:8" ht="101.45" customHeight="1" x14ac:dyDescent="0.2">
      <c r="A23" s="52" t="s">
        <v>38</v>
      </c>
      <c r="B23" s="52" t="s">
        <v>39</v>
      </c>
      <c r="C23" s="33" t="s">
        <v>40</v>
      </c>
      <c r="D23" s="57">
        <v>18644552</v>
      </c>
      <c r="E23" s="57">
        <v>3400</v>
      </c>
      <c r="F23" s="57">
        <f t="shared" si="0"/>
        <v>18647952</v>
      </c>
      <c r="G23" s="29"/>
      <c r="H23" s="2"/>
    </row>
    <row r="24" spans="1:8" ht="18.600000000000001" customHeight="1" x14ac:dyDescent="0.2">
      <c r="A24" s="52"/>
      <c r="B24" s="52"/>
      <c r="C24" s="66" t="s">
        <v>46</v>
      </c>
      <c r="D24" s="67">
        <v>12041678</v>
      </c>
      <c r="E24" s="67">
        <v>-7000</v>
      </c>
      <c r="F24" s="67">
        <f>D24+E24</f>
        <v>12034678</v>
      </c>
      <c r="G24" s="29"/>
      <c r="H24" s="2"/>
    </row>
    <row r="25" spans="1:8" ht="57" customHeight="1" x14ac:dyDescent="0.2">
      <c r="A25" s="52" t="s">
        <v>32</v>
      </c>
      <c r="B25" s="52" t="s">
        <v>33</v>
      </c>
      <c r="C25" s="33" t="s">
        <v>34</v>
      </c>
      <c r="D25" s="57">
        <v>144708696</v>
      </c>
      <c r="E25" s="57">
        <v>-8262650</v>
      </c>
      <c r="F25" s="57">
        <f t="shared" si="0"/>
        <v>136446046</v>
      </c>
      <c r="G25" s="29"/>
      <c r="H25" s="2"/>
    </row>
    <row r="26" spans="1:8" s="48" customFormat="1" ht="18.75" x14ac:dyDescent="0.2">
      <c r="A26" s="52"/>
      <c r="B26" s="52"/>
      <c r="C26" s="66" t="s">
        <v>46</v>
      </c>
      <c r="D26" s="67">
        <v>93890217</v>
      </c>
      <c r="E26" s="67">
        <v>-7016750</v>
      </c>
      <c r="F26" s="67">
        <f>D26+E26</f>
        <v>86873467</v>
      </c>
      <c r="G26" s="29"/>
      <c r="H26" s="49"/>
    </row>
    <row r="27" spans="1:8" s="48" customFormat="1" ht="37.5" x14ac:dyDescent="0.2">
      <c r="A27" s="52" t="s">
        <v>62</v>
      </c>
      <c r="B27" s="52" t="s">
        <v>63</v>
      </c>
      <c r="C27" s="33" t="s">
        <v>64</v>
      </c>
      <c r="D27" s="57">
        <v>15650792</v>
      </c>
      <c r="E27" s="57">
        <v>536950</v>
      </c>
      <c r="F27" s="57">
        <f t="shared" ref="F27" si="4">D27+E27</f>
        <v>16187742</v>
      </c>
      <c r="G27" s="29"/>
      <c r="H27" s="49"/>
    </row>
    <row r="28" spans="1:8" s="48" customFormat="1" ht="18.75" x14ac:dyDescent="0.2">
      <c r="A28" s="52"/>
      <c r="B28" s="52"/>
      <c r="C28" s="66" t="s">
        <v>46</v>
      </c>
      <c r="D28" s="67">
        <v>11778552</v>
      </c>
      <c r="E28" s="67">
        <v>536950</v>
      </c>
      <c r="F28" s="67">
        <f>D28+E28</f>
        <v>12315502</v>
      </c>
      <c r="G28" s="29"/>
      <c r="H28" s="49"/>
    </row>
    <row r="29" spans="1:8" s="48" customFormat="1" ht="37.5" x14ac:dyDescent="0.2">
      <c r="A29" s="52" t="s">
        <v>65</v>
      </c>
      <c r="B29" s="52" t="s">
        <v>66</v>
      </c>
      <c r="C29" s="33" t="s">
        <v>67</v>
      </c>
      <c r="D29" s="57">
        <v>56184302</v>
      </c>
      <c r="E29" s="57">
        <v>1374100</v>
      </c>
      <c r="F29" s="57">
        <f t="shared" ref="F29" si="5">D29+E29</f>
        <v>57558402</v>
      </c>
      <c r="G29" s="29"/>
      <c r="H29" s="49"/>
    </row>
    <row r="30" spans="1:8" s="48" customFormat="1" ht="18.75" x14ac:dyDescent="0.2">
      <c r="A30" s="52"/>
      <c r="B30" s="52"/>
      <c r="C30" s="66" t="s">
        <v>46</v>
      </c>
      <c r="D30" s="67">
        <v>42323582</v>
      </c>
      <c r="E30" s="67">
        <v>1374100</v>
      </c>
      <c r="F30" s="67">
        <f>D30+E30</f>
        <v>43697682</v>
      </c>
      <c r="G30" s="29"/>
      <c r="H30" s="49"/>
    </row>
    <row r="31" spans="1:8" s="48" customFormat="1" ht="37.5" x14ac:dyDescent="0.2">
      <c r="A31" s="52" t="s">
        <v>68</v>
      </c>
      <c r="B31" s="52" t="s">
        <v>69</v>
      </c>
      <c r="C31" s="33" t="s">
        <v>70</v>
      </c>
      <c r="D31" s="57">
        <v>2480592</v>
      </c>
      <c r="E31" s="57">
        <v>139000</v>
      </c>
      <c r="F31" s="57">
        <f t="shared" ref="F31" si="6">D31+E31</f>
        <v>2619592</v>
      </c>
      <c r="G31" s="29"/>
      <c r="H31" s="49"/>
    </row>
    <row r="32" spans="1:8" s="48" customFormat="1" ht="18.75" x14ac:dyDescent="0.2">
      <c r="A32" s="52"/>
      <c r="B32" s="52"/>
      <c r="C32" s="66" t="s">
        <v>46</v>
      </c>
      <c r="D32" s="67">
        <v>1394751</v>
      </c>
      <c r="E32" s="67">
        <v>114000</v>
      </c>
      <c r="F32" s="67">
        <f>D32+E32</f>
        <v>1508751</v>
      </c>
      <c r="G32" s="29"/>
      <c r="H32" s="49"/>
    </row>
    <row r="33" spans="1:9" s="48" customFormat="1" ht="56.25" x14ac:dyDescent="0.2">
      <c r="A33" s="52" t="s">
        <v>71</v>
      </c>
      <c r="B33" s="52" t="s">
        <v>72</v>
      </c>
      <c r="C33" s="33" t="s">
        <v>73</v>
      </c>
      <c r="D33" s="57">
        <v>114468335</v>
      </c>
      <c r="E33" s="57">
        <v>-1932000</v>
      </c>
      <c r="F33" s="57">
        <f t="shared" ref="F33" si="7">D33+E33</f>
        <v>112536335</v>
      </c>
      <c r="G33" s="29"/>
      <c r="H33" s="49"/>
    </row>
    <row r="34" spans="1:9" s="48" customFormat="1" ht="18.75" x14ac:dyDescent="0.2">
      <c r="A34" s="52"/>
      <c r="B34" s="52"/>
      <c r="C34" s="66" t="s">
        <v>46</v>
      </c>
      <c r="D34" s="67">
        <v>66980421</v>
      </c>
      <c r="E34" s="67">
        <v>-1720000</v>
      </c>
      <c r="F34" s="67">
        <f>D34+E34</f>
        <v>65260421</v>
      </c>
      <c r="G34" s="29"/>
      <c r="H34" s="49"/>
    </row>
    <row r="35" spans="1:9" ht="45" customHeight="1" x14ac:dyDescent="0.2">
      <c r="A35" s="79" t="s">
        <v>17</v>
      </c>
      <c r="B35" s="80"/>
      <c r="C35" s="80" t="str">
        <f>C36</f>
        <v>Департамент соціальної політики виконкому Криворізької міської ради</v>
      </c>
      <c r="D35" s="88">
        <f>D36</f>
        <v>372360150.54000002</v>
      </c>
      <c r="E35" s="88">
        <f>E36</f>
        <v>0</v>
      </c>
      <c r="F35" s="88">
        <f t="shared" si="0"/>
        <v>372360150.54000002</v>
      </c>
      <c r="G35" s="35"/>
      <c r="H35" s="35"/>
    </row>
    <row r="36" spans="1:9" ht="45" customHeight="1" x14ac:dyDescent="0.2">
      <c r="A36" s="79" t="s">
        <v>18</v>
      </c>
      <c r="B36" s="80"/>
      <c r="C36" s="80" t="s">
        <v>48</v>
      </c>
      <c r="D36" s="88">
        <v>372360150.54000002</v>
      </c>
      <c r="E36" s="88">
        <f>E37+E38</f>
        <v>0</v>
      </c>
      <c r="F36" s="88">
        <f t="shared" si="0"/>
        <v>372360150.54000002</v>
      </c>
      <c r="G36" s="35"/>
      <c r="H36" s="35"/>
    </row>
    <row r="37" spans="1:9" ht="45.6" customHeight="1" x14ac:dyDescent="0.2">
      <c r="A37" s="81" t="s">
        <v>27</v>
      </c>
      <c r="B37" s="81" t="s">
        <v>28</v>
      </c>
      <c r="C37" s="76" t="s">
        <v>26</v>
      </c>
      <c r="D37" s="82">
        <v>148774587</v>
      </c>
      <c r="E37" s="89">
        <v>10000</v>
      </c>
      <c r="F37" s="89">
        <f t="shared" ref="F37:F38" si="8">D37+E37</f>
        <v>148784587</v>
      </c>
      <c r="G37" s="35"/>
      <c r="H37" s="35"/>
    </row>
    <row r="38" spans="1:9" s="48" customFormat="1" ht="45.6" customHeight="1" x14ac:dyDescent="0.2">
      <c r="A38" s="81" t="s">
        <v>82</v>
      </c>
      <c r="B38" s="81" t="s">
        <v>49</v>
      </c>
      <c r="C38" s="76" t="s">
        <v>24</v>
      </c>
      <c r="D38" s="82">
        <v>135564</v>
      </c>
      <c r="E38" s="89">
        <f>E39</f>
        <v>-10000</v>
      </c>
      <c r="F38" s="89">
        <f t="shared" si="8"/>
        <v>125564</v>
      </c>
      <c r="G38" s="35"/>
      <c r="H38" s="35"/>
    </row>
    <row r="39" spans="1:9" s="48" customFormat="1" ht="112.5" x14ac:dyDescent="0.2">
      <c r="A39" s="81"/>
      <c r="B39" s="81"/>
      <c r="C39" s="83" t="s">
        <v>25</v>
      </c>
      <c r="D39" s="84">
        <v>125000</v>
      </c>
      <c r="E39" s="89">
        <f>E40</f>
        <v>-10000</v>
      </c>
      <c r="F39" s="84">
        <f t="shared" ref="F39:F40" si="9">D39+E39</f>
        <v>115000</v>
      </c>
      <c r="G39" s="35"/>
      <c r="H39" s="35"/>
    </row>
    <row r="40" spans="1:9" s="48" customFormat="1" ht="56.25" x14ac:dyDescent="0.2">
      <c r="A40" s="81"/>
      <c r="B40" s="81"/>
      <c r="C40" s="83" t="s">
        <v>83</v>
      </c>
      <c r="D40" s="84">
        <v>10000</v>
      </c>
      <c r="E40" s="89">
        <v>-10000</v>
      </c>
      <c r="F40" s="84">
        <f t="shared" si="9"/>
        <v>0</v>
      </c>
      <c r="G40" s="35"/>
      <c r="H40" s="35"/>
    </row>
    <row r="41" spans="1:9" ht="64.150000000000006" customHeight="1" x14ac:dyDescent="0.2">
      <c r="A41" s="70">
        <v>1200000</v>
      </c>
      <c r="B41" s="60"/>
      <c r="C41" s="60" t="s">
        <v>19</v>
      </c>
      <c r="D41" s="61">
        <f>D42</f>
        <v>837263372</v>
      </c>
      <c r="E41" s="61">
        <f>E42</f>
        <v>-783000</v>
      </c>
      <c r="F41" s="61">
        <f t="shared" si="0"/>
        <v>836480372</v>
      </c>
      <c r="G41" s="29"/>
      <c r="H41" s="2"/>
    </row>
    <row r="42" spans="1:9" ht="59.45" customHeight="1" x14ac:dyDescent="0.2">
      <c r="A42" s="70">
        <v>1210000</v>
      </c>
      <c r="B42" s="60"/>
      <c r="C42" s="60" t="s">
        <v>19</v>
      </c>
      <c r="D42" s="61">
        <v>837263372</v>
      </c>
      <c r="E42" s="61">
        <f>SUM(E43:E45)</f>
        <v>-783000</v>
      </c>
      <c r="F42" s="61">
        <f t="shared" si="0"/>
        <v>836480372</v>
      </c>
      <c r="G42" s="36"/>
      <c r="H42" s="2"/>
      <c r="I42" s="32"/>
    </row>
    <row r="43" spans="1:9" ht="39.6" customHeight="1" x14ac:dyDescent="0.2">
      <c r="A43" s="71">
        <v>1210180</v>
      </c>
      <c r="B43" s="52" t="s">
        <v>50</v>
      </c>
      <c r="C43" s="33" t="s">
        <v>51</v>
      </c>
      <c r="D43" s="57">
        <v>1000000</v>
      </c>
      <c r="E43" s="57">
        <v>-1000000</v>
      </c>
      <c r="F43" s="57">
        <f t="shared" si="0"/>
        <v>0</v>
      </c>
      <c r="G43" s="36"/>
      <c r="H43" s="2"/>
      <c r="I43" s="32"/>
    </row>
    <row r="44" spans="1:9" ht="38.450000000000003" customHeight="1" x14ac:dyDescent="0.2">
      <c r="A44" s="87">
        <v>1216090</v>
      </c>
      <c r="B44" s="81" t="s">
        <v>30</v>
      </c>
      <c r="C44" s="76" t="s">
        <v>29</v>
      </c>
      <c r="D44" s="82">
        <v>46762026</v>
      </c>
      <c r="E44" s="82">
        <v>-8000</v>
      </c>
      <c r="F44" s="82">
        <f t="shared" ref="F44" si="10">D44+E44</f>
        <v>46754026</v>
      </c>
      <c r="G44" s="36"/>
      <c r="H44" s="2"/>
      <c r="I44" s="32"/>
    </row>
    <row r="45" spans="1:9" s="73" customFormat="1" ht="38.450000000000003" customHeight="1" x14ac:dyDescent="0.2">
      <c r="A45" s="87">
        <v>1216030</v>
      </c>
      <c r="B45" s="81" t="s">
        <v>84</v>
      </c>
      <c r="C45" s="76" t="s">
        <v>85</v>
      </c>
      <c r="D45" s="82">
        <v>279414929</v>
      </c>
      <c r="E45" s="82">
        <v>225000</v>
      </c>
      <c r="F45" s="82">
        <f t="shared" ref="F45" si="11">D45+E45</f>
        <v>279639929</v>
      </c>
      <c r="G45" s="77"/>
      <c r="H45" s="74"/>
      <c r="I45" s="75"/>
    </row>
    <row r="46" spans="1:9" s="73" customFormat="1" ht="58.5" x14ac:dyDescent="0.2">
      <c r="A46" s="98">
        <v>1900000</v>
      </c>
      <c r="B46" s="95"/>
      <c r="C46" s="95" t="s">
        <v>41</v>
      </c>
      <c r="D46" s="96">
        <f>D47</f>
        <v>591389224</v>
      </c>
      <c r="E46" s="96">
        <f>E47</f>
        <v>2573100</v>
      </c>
      <c r="F46" s="96">
        <f>D46+E46</f>
        <v>593962324</v>
      </c>
      <c r="G46" s="77"/>
      <c r="H46" s="74"/>
      <c r="I46" s="75"/>
    </row>
    <row r="47" spans="1:9" s="73" customFormat="1" ht="58.5" x14ac:dyDescent="0.2">
      <c r="A47" s="98">
        <v>1910000</v>
      </c>
      <c r="B47" s="95"/>
      <c r="C47" s="95" t="s">
        <v>41</v>
      </c>
      <c r="D47" s="96">
        <v>591389224</v>
      </c>
      <c r="E47" s="96">
        <f>E48</f>
        <v>2573100</v>
      </c>
      <c r="F47" s="96">
        <f>D47+E47</f>
        <v>593962324</v>
      </c>
      <c r="G47" s="77"/>
      <c r="H47" s="74"/>
      <c r="I47" s="75"/>
    </row>
    <row r="48" spans="1:9" s="73" customFormat="1" ht="38.450000000000003" customHeight="1" x14ac:dyDescent="0.2">
      <c r="A48" s="99">
        <v>1917430</v>
      </c>
      <c r="B48" s="94">
        <v>7430</v>
      </c>
      <c r="C48" s="93" t="s">
        <v>86</v>
      </c>
      <c r="D48" s="97">
        <v>24815000</v>
      </c>
      <c r="E48" s="97">
        <v>2573100</v>
      </c>
      <c r="F48" s="97">
        <f>D48+E48</f>
        <v>27388100</v>
      </c>
      <c r="G48" s="77"/>
      <c r="H48" s="74"/>
      <c r="I48" s="75"/>
    </row>
    <row r="49" spans="1:8" ht="43.9" customHeight="1" x14ac:dyDescent="0.3">
      <c r="A49" s="50"/>
      <c r="B49" s="50"/>
      <c r="C49" s="51" t="s">
        <v>7</v>
      </c>
      <c r="D49" s="47">
        <f>1444625560-6575000</f>
        <v>1438050560</v>
      </c>
      <c r="E49" s="78">
        <f>E77+E51+E58+E67+E72</f>
        <v>4891990</v>
      </c>
      <c r="F49" s="78">
        <f t="shared" ref="F49:F85" si="12">D49+E49</f>
        <v>1442942550</v>
      </c>
      <c r="G49" s="7"/>
      <c r="H49" s="2"/>
    </row>
    <row r="50" spans="1:8" ht="25.9" customHeight="1" x14ac:dyDescent="0.3">
      <c r="A50" s="50"/>
      <c r="B50" s="50"/>
      <c r="C50" s="54" t="s">
        <v>5</v>
      </c>
      <c r="D50" s="55">
        <f>1225741173-6575000</f>
        <v>1219166173</v>
      </c>
      <c r="E50" s="85">
        <f>E79+E53+E60+E69+E74</f>
        <v>4891990</v>
      </c>
      <c r="F50" s="85">
        <f t="shared" si="12"/>
        <v>1224058163</v>
      </c>
      <c r="G50" s="7"/>
      <c r="H50" s="2"/>
    </row>
    <row r="51" spans="1:8" s="48" customFormat="1" ht="39" x14ac:dyDescent="0.2">
      <c r="A51" s="59" t="s">
        <v>57</v>
      </c>
      <c r="B51" s="60"/>
      <c r="C51" s="60" t="s">
        <v>56</v>
      </c>
      <c r="D51" s="61">
        <v>6249501</v>
      </c>
      <c r="E51" s="61">
        <f>E52</f>
        <v>1107090</v>
      </c>
      <c r="F51" s="61">
        <f t="shared" si="12"/>
        <v>7356591</v>
      </c>
      <c r="G51" s="7"/>
      <c r="H51" s="49"/>
    </row>
    <row r="52" spans="1:8" s="48" customFormat="1" ht="39" x14ac:dyDescent="0.2">
      <c r="A52" s="59" t="s">
        <v>58</v>
      </c>
      <c r="B52" s="60"/>
      <c r="C52" s="60" t="s">
        <v>56</v>
      </c>
      <c r="D52" s="61">
        <v>5577607</v>
      </c>
      <c r="E52" s="61">
        <f>E56+E54</f>
        <v>1107090</v>
      </c>
      <c r="F52" s="61">
        <f t="shared" si="12"/>
        <v>6684697</v>
      </c>
      <c r="G52" s="7"/>
      <c r="H52" s="49"/>
    </row>
    <row r="53" spans="1:8" s="48" customFormat="1" ht="25.9" customHeight="1" x14ac:dyDescent="0.2">
      <c r="A53" s="62"/>
      <c r="B53" s="63"/>
      <c r="C53" s="63" t="s">
        <v>5</v>
      </c>
      <c r="D53" s="64">
        <v>5505045</v>
      </c>
      <c r="E53" s="64">
        <f>E57+E55</f>
        <v>1107090</v>
      </c>
      <c r="F53" s="64">
        <f t="shared" si="12"/>
        <v>6612135</v>
      </c>
      <c r="G53" s="7"/>
      <c r="H53" s="49"/>
    </row>
    <row r="54" spans="1:8" s="48" customFormat="1" ht="75" x14ac:dyDescent="0.2">
      <c r="A54" s="52" t="s">
        <v>79</v>
      </c>
      <c r="B54" s="52" t="s">
        <v>80</v>
      </c>
      <c r="C54" s="33" t="s">
        <v>53</v>
      </c>
      <c r="D54" s="57">
        <v>156362</v>
      </c>
      <c r="E54" s="69">
        <f>E55</f>
        <v>7090</v>
      </c>
      <c r="F54" s="57">
        <f t="shared" si="12"/>
        <v>163452</v>
      </c>
      <c r="G54" s="7"/>
      <c r="H54" s="49"/>
    </row>
    <row r="55" spans="1:8" s="48" customFormat="1" ht="25.9" customHeight="1" x14ac:dyDescent="0.2">
      <c r="A55" s="65"/>
      <c r="B55" s="65"/>
      <c r="C55" s="66" t="s">
        <v>5</v>
      </c>
      <c r="D55" s="67">
        <v>83800</v>
      </c>
      <c r="E55" s="67">
        <v>7090</v>
      </c>
      <c r="F55" s="67">
        <f t="shared" ref="F55" si="13">D55+E55</f>
        <v>90890</v>
      </c>
      <c r="G55" s="7"/>
      <c r="H55" s="49"/>
    </row>
    <row r="56" spans="1:8" s="48" customFormat="1" ht="75" x14ac:dyDescent="0.2">
      <c r="A56" s="52" t="s">
        <v>76</v>
      </c>
      <c r="B56" s="52" t="s">
        <v>77</v>
      </c>
      <c r="C56" s="33" t="s">
        <v>78</v>
      </c>
      <c r="D56" s="57">
        <f>D57</f>
        <v>3366125</v>
      </c>
      <c r="E56" s="57">
        <f>E57</f>
        <v>1100000</v>
      </c>
      <c r="F56" s="57">
        <f t="shared" si="12"/>
        <v>4466125</v>
      </c>
      <c r="G56" s="7"/>
      <c r="H56" s="49"/>
    </row>
    <row r="57" spans="1:8" s="48" customFormat="1" ht="25.9" customHeight="1" x14ac:dyDescent="0.2">
      <c r="A57" s="65"/>
      <c r="B57" s="65"/>
      <c r="C57" s="66" t="s">
        <v>5</v>
      </c>
      <c r="D57" s="67">
        <v>3366125</v>
      </c>
      <c r="E57" s="67">
        <v>1100000</v>
      </c>
      <c r="F57" s="67">
        <f t="shared" si="12"/>
        <v>4466125</v>
      </c>
      <c r="G57" s="7"/>
      <c r="H57" s="49"/>
    </row>
    <row r="58" spans="1:8" s="48" customFormat="1" ht="58.5" x14ac:dyDescent="0.2">
      <c r="A58" s="59" t="s">
        <v>14</v>
      </c>
      <c r="B58" s="60"/>
      <c r="C58" s="60" t="s">
        <v>16</v>
      </c>
      <c r="D58" s="61">
        <f>D59</f>
        <v>284071032</v>
      </c>
      <c r="E58" s="61">
        <f>E59</f>
        <v>8000</v>
      </c>
      <c r="F58" s="61">
        <f t="shared" ref="F58:F64" si="14">D58+E58</f>
        <v>284079032</v>
      </c>
      <c r="G58" s="7"/>
      <c r="H58" s="49"/>
    </row>
    <row r="59" spans="1:8" s="48" customFormat="1" ht="58.5" x14ac:dyDescent="0.2">
      <c r="A59" s="59" t="s">
        <v>15</v>
      </c>
      <c r="B59" s="60"/>
      <c r="C59" s="60" t="s">
        <v>16</v>
      </c>
      <c r="D59" s="61">
        <v>284071032</v>
      </c>
      <c r="E59" s="61">
        <f>E61+E63+E65</f>
        <v>8000</v>
      </c>
      <c r="F59" s="61">
        <f t="shared" si="14"/>
        <v>284079032</v>
      </c>
      <c r="G59" s="7"/>
      <c r="H59" s="49"/>
    </row>
    <row r="60" spans="1:8" s="48" customFormat="1" ht="25.9" customHeight="1" x14ac:dyDescent="0.2">
      <c r="A60" s="62"/>
      <c r="B60" s="63"/>
      <c r="C60" s="63" t="s">
        <v>5</v>
      </c>
      <c r="D60" s="64">
        <v>169311030</v>
      </c>
      <c r="E60" s="64">
        <f>E62+E64+E66</f>
        <v>8000</v>
      </c>
      <c r="F60" s="64">
        <f t="shared" si="14"/>
        <v>169319030</v>
      </c>
      <c r="G60" s="7"/>
      <c r="H60" s="49"/>
    </row>
    <row r="61" spans="1:8" s="48" customFormat="1" ht="25.9" customHeight="1" x14ac:dyDescent="0.2">
      <c r="A61" s="52" t="s">
        <v>59</v>
      </c>
      <c r="B61" s="52" t="s">
        <v>60</v>
      </c>
      <c r="C61" s="33" t="s">
        <v>61</v>
      </c>
      <c r="D61" s="57">
        <v>46207521</v>
      </c>
      <c r="E61" s="57">
        <f>E62</f>
        <v>8000</v>
      </c>
      <c r="F61" s="57">
        <f t="shared" si="14"/>
        <v>46215521</v>
      </c>
      <c r="G61" s="7"/>
      <c r="H61" s="49"/>
    </row>
    <row r="62" spans="1:8" s="48" customFormat="1" ht="25.9" customHeight="1" x14ac:dyDescent="0.2">
      <c r="A62" s="65"/>
      <c r="B62" s="65"/>
      <c r="C62" s="66" t="s">
        <v>5</v>
      </c>
      <c r="D62" s="67">
        <v>3825246</v>
      </c>
      <c r="E62" s="67">
        <v>8000</v>
      </c>
      <c r="F62" s="67">
        <f t="shared" si="14"/>
        <v>3833246</v>
      </c>
      <c r="G62" s="7"/>
      <c r="H62" s="49"/>
    </row>
    <row r="63" spans="1:8" s="48" customFormat="1" ht="84.75" customHeight="1" x14ac:dyDescent="0.2">
      <c r="A63" s="52" t="s">
        <v>35</v>
      </c>
      <c r="B63" s="52" t="s">
        <v>36</v>
      </c>
      <c r="C63" s="33" t="s">
        <v>37</v>
      </c>
      <c r="D63" s="57">
        <v>69769228</v>
      </c>
      <c r="E63" s="57">
        <f>E64</f>
        <v>-122737</v>
      </c>
      <c r="F63" s="57">
        <f t="shared" si="14"/>
        <v>69646491</v>
      </c>
      <c r="G63" s="7"/>
      <c r="H63" s="49"/>
    </row>
    <row r="64" spans="1:8" s="48" customFormat="1" ht="25.9" customHeight="1" x14ac:dyDescent="0.2">
      <c r="A64" s="65"/>
      <c r="B64" s="65"/>
      <c r="C64" s="66" t="s">
        <v>5</v>
      </c>
      <c r="D64" s="67">
        <v>16543095</v>
      </c>
      <c r="E64" s="67">
        <v>-122737</v>
      </c>
      <c r="F64" s="67">
        <f t="shared" si="14"/>
        <v>16420358</v>
      </c>
      <c r="G64" s="7"/>
      <c r="H64" s="49"/>
    </row>
    <row r="65" spans="1:8" s="48" customFormat="1" ht="37.5" x14ac:dyDescent="0.2">
      <c r="A65" s="52" t="s">
        <v>74</v>
      </c>
      <c r="B65" s="52" t="s">
        <v>75</v>
      </c>
      <c r="C65" s="33" t="s">
        <v>54</v>
      </c>
      <c r="D65" s="57">
        <f>D66</f>
        <v>4474738</v>
      </c>
      <c r="E65" s="57">
        <f>E66</f>
        <v>122737</v>
      </c>
      <c r="F65" s="57">
        <f t="shared" ref="F65:F66" si="15">D65+E65</f>
        <v>4597475</v>
      </c>
      <c r="G65" s="7"/>
      <c r="H65" s="49"/>
    </row>
    <row r="66" spans="1:8" s="48" customFormat="1" ht="25.9" customHeight="1" x14ac:dyDescent="0.2">
      <c r="A66" s="65"/>
      <c r="B66" s="65"/>
      <c r="C66" s="66" t="s">
        <v>5</v>
      </c>
      <c r="D66" s="67">
        <v>4474738</v>
      </c>
      <c r="E66" s="67">
        <v>122737</v>
      </c>
      <c r="F66" s="67">
        <f t="shared" si="15"/>
        <v>4597475</v>
      </c>
      <c r="G66" s="7"/>
      <c r="H66" s="49"/>
    </row>
    <row r="67" spans="1:8" s="90" customFormat="1" ht="60" customHeight="1" x14ac:dyDescent="0.2">
      <c r="A67" s="102">
        <v>1200000</v>
      </c>
      <c r="B67" s="100"/>
      <c r="C67" s="100" t="s">
        <v>19</v>
      </c>
      <c r="D67" s="101">
        <f>D68</f>
        <v>402169396</v>
      </c>
      <c r="E67" s="101">
        <f>E68</f>
        <v>-225000</v>
      </c>
      <c r="F67" s="101">
        <f t="shared" ref="F67:F76" si="16">D67+E67</f>
        <v>401944396</v>
      </c>
      <c r="G67" s="92"/>
      <c r="H67" s="91"/>
    </row>
    <row r="68" spans="1:8" s="90" customFormat="1" ht="68.25" customHeight="1" x14ac:dyDescent="0.2">
      <c r="A68" s="102">
        <v>1210000</v>
      </c>
      <c r="B68" s="100"/>
      <c r="C68" s="100" t="s">
        <v>19</v>
      </c>
      <c r="D68" s="101">
        <v>402169396</v>
      </c>
      <c r="E68" s="101">
        <f>E70</f>
        <v>-225000</v>
      </c>
      <c r="F68" s="101">
        <f t="shared" si="16"/>
        <v>401944396</v>
      </c>
      <c r="G68" s="92"/>
      <c r="H68" s="91"/>
    </row>
    <row r="69" spans="1:8" s="90" customFormat="1" ht="25.9" customHeight="1" x14ac:dyDescent="0.2">
      <c r="A69" s="103"/>
      <c r="B69" s="104"/>
      <c r="C69" s="104" t="s">
        <v>5</v>
      </c>
      <c r="D69" s="105">
        <v>360354267</v>
      </c>
      <c r="E69" s="105">
        <f>E71</f>
        <v>-225000</v>
      </c>
      <c r="F69" s="105">
        <f t="shared" si="16"/>
        <v>360129267</v>
      </c>
      <c r="G69" s="92"/>
      <c r="H69" s="91"/>
    </row>
    <row r="70" spans="1:8" s="90" customFormat="1" ht="37.5" x14ac:dyDescent="0.2">
      <c r="A70" s="115">
        <v>1217310</v>
      </c>
      <c r="B70" s="110">
        <v>7310</v>
      </c>
      <c r="C70" s="109" t="s">
        <v>43</v>
      </c>
      <c r="D70" s="111">
        <v>227073550</v>
      </c>
      <c r="E70" s="111">
        <f>E71</f>
        <v>-225000</v>
      </c>
      <c r="F70" s="111">
        <f t="shared" si="16"/>
        <v>226848550</v>
      </c>
      <c r="G70" s="92"/>
      <c r="H70" s="91"/>
    </row>
    <row r="71" spans="1:8" s="90" customFormat="1" ht="25.9" customHeight="1" x14ac:dyDescent="0.2">
      <c r="A71" s="114"/>
      <c r="B71" s="114"/>
      <c r="C71" s="112" t="s">
        <v>5</v>
      </c>
      <c r="D71" s="113">
        <v>227023550</v>
      </c>
      <c r="E71" s="113">
        <v>-225000</v>
      </c>
      <c r="F71" s="113">
        <f t="shared" si="16"/>
        <v>226798550</v>
      </c>
      <c r="G71" s="92"/>
      <c r="H71" s="91"/>
    </row>
    <row r="72" spans="1:8" s="106" customFormat="1" ht="58.5" x14ac:dyDescent="0.2">
      <c r="A72" s="122">
        <v>1900000</v>
      </c>
      <c r="B72" s="118"/>
      <c r="C72" s="118" t="s">
        <v>41</v>
      </c>
      <c r="D72" s="119">
        <f>D73</f>
        <v>217773008</v>
      </c>
      <c r="E72" s="119">
        <f>E73</f>
        <v>-2573100</v>
      </c>
      <c r="F72" s="119">
        <f t="shared" si="16"/>
        <v>215199908</v>
      </c>
      <c r="G72" s="108"/>
      <c r="H72" s="107"/>
    </row>
    <row r="73" spans="1:8" s="106" customFormat="1" ht="58.5" x14ac:dyDescent="0.2">
      <c r="A73" s="122">
        <v>1910000</v>
      </c>
      <c r="B73" s="118"/>
      <c r="C73" s="118" t="s">
        <v>41</v>
      </c>
      <c r="D73" s="119">
        <f>D74</f>
        <v>217773008</v>
      </c>
      <c r="E73" s="119">
        <f>E75</f>
        <v>-2573100</v>
      </c>
      <c r="F73" s="119">
        <f t="shared" si="16"/>
        <v>215199908</v>
      </c>
      <c r="G73" s="108"/>
      <c r="H73" s="107"/>
    </row>
    <row r="74" spans="1:8" s="106" customFormat="1" ht="25.9" customHeight="1" x14ac:dyDescent="0.2">
      <c r="A74" s="124"/>
      <c r="B74" s="125"/>
      <c r="C74" s="125" t="s">
        <v>5</v>
      </c>
      <c r="D74" s="126">
        <v>217773008</v>
      </c>
      <c r="E74" s="126">
        <f>E76</f>
        <v>-2573100</v>
      </c>
      <c r="F74" s="126">
        <f t="shared" si="16"/>
        <v>215199908</v>
      </c>
      <c r="G74" s="108"/>
      <c r="H74" s="107"/>
    </row>
    <row r="75" spans="1:8" s="106" customFormat="1" ht="37.5" x14ac:dyDescent="0.2">
      <c r="A75" s="128">
        <v>1917670</v>
      </c>
      <c r="B75" s="117">
        <v>7670</v>
      </c>
      <c r="C75" s="116" t="s">
        <v>87</v>
      </c>
      <c r="D75" s="120">
        <f>D76</f>
        <v>145675708</v>
      </c>
      <c r="E75" s="120">
        <f>E76</f>
        <v>-2573100</v>
      </c>
      <c r="F75" s="120">
        <f t="shared" si="16"/>
        <v>143102608</v>
      </c>
      <c r="G75" s="108"/>
      <c r="H75" s="107"/>
    </row>
    <row r="76" spans="1:8" s="106" customFormat="1" ht="25.9" customHeight="1" x14ac:dyDescent="0.2">
      <c r="A76" s="127"/>
      <c r="B76" s="127"/>
      <c r="C76" s="121" t="s">
        <v>5</v>
      </c>
      <c r="D76" s="123">
        <v>145675708</v>
      </c>
      <c r="E76" s="123">
        <v>-2573100</v>
      </c>
      <c r="F76" s="123">
        <f t="shared" si="16"/>
        <v>143102608</v>
      </c>
      <c r="G76" s="108"/>
      <c r="H76" s="107"/>
    </row>
    <row r="77" spans="1:8" ht="77.45" customHeight="1" x14ac:dyDescent="0.2">
      <c r="A77" s="70">
        <v>2900000</v>
      </c>
      <c r="B77" s="60"/>
      <c r="C77" s="60" t="s">
        <v>52</v>
      </c>
      <c r="D77" s="61">
        <f>D78</f>
        <v>11967654</v>
      </c>
      <c r="E77" s="61">
        <f>E78</f>
        <v>6575000</v>
      </c>
      <c r="F77" s="61">
        <f t="shared" ref="F77:F78" si="17">D77+E77</f>
        <v>18542654</v>
      </c>
      <c r="G77" s="7"/>
      <c r="H77" s="7"/>
    </row>
    <row r="78" spans="1:8" ht="77.45" customHeight="1" x14ac:dyDescent="0.2">
      <c r="A78" s="70">
        <v>2910000</v>
      </c>
      <c r="B78" s="60"/>
      <c r="C78" s="60" t="s">
        <v>52</v>
      </c>
      <c r="D78" s="61">
        <f>D79</f>
        <v>11967654</v>
      </c>
      <c r="E78" s="61">
        <f>E80</f>
        <v>6575000</v>
      </c>
      <c r="F78" s="61">
        <f t="shared" si="17"/>
        <v>18542654</v>
      </c>
      <c r="G78" s="7"/>
      <c r="H78" s="7"/>
    </row>
    <row r="79" spans="1:8" ht="23.45" customHeight="1" x14ac:dyDescent="0.2">
      <c r="A79" s="62"/>
      <c r="B79" s="63"/>
      <c r="C79" s="63" t="s">
        <v>5</v>
      </c>
      <c r="D79" s="64">
        <f>18542654-6575000</f>
        <v>11967654</v>
      </c>
      <c r="E79" s="64">
        <f>E81</f>
        <v>6575000</v>
      </c>
      <c r="F79" s="64">
        <f t="shared" ref="F79:F81" si="18">D79+E79</f>
        <v>18542654</v>
      </c>
      <c r="G79" s="7"/>
      <c r="H79" s="7"/>
    </row>
    <row r="80" spans="1:8" ht="36.6" customHeight="1" x14ac:dyDescent="0.2">
      <c r="A80" s="71">
        <v>2917330</v>
      </c>
      <c r="B80" s="72">
        <v>7330</v>
      </c>
      <c r="C80" s="33" t="s">
        <v>55</v>
      </c>
      <c r="D80" s="57">
        <f>D81</f>
        <v>10854425</v>
      </c>
      <c r="E80" s="57">
        <f>E81</f>
        <v>6575000</v>
      </c>
      <c r="F80" s="57">
        <f t="shared" si="18"/>
        <v>17429425</v>
      </c>
      <c r="G80" s="7"/>
      <c r="H80" s="7"/>
    </row>
    <row r="81" spans="1:12" ht="23.45" customHeight="1" x14ac:dyDescent="0.2">
      <c r="A81" s="65"/>
      <c r="B81" s="65"/>
      <c r="C81" s="66" t="s">
        <v>5</v>
      </c>
      <c r="D81" s="67">
        <f>17429425-6575000</f>
        <v>10854425</v>
      </c>
      <c r="E81" s="67">
        <v>6575000</v>
      </c>
      <c r="F81" s="67">
        <f t="shared" si="18"/>
        <v>17429425</v>
      </c>
      <c r="G81" s="7"/>
      <c r="H81" s="7"/>
    </row>
    <row r="82" spans="1:12" ht="56.45" customHeight="1" x14ac:dyDescent="0.3">
      <c r="A82" s="50"/>
      <c r="B82" s="50"/>
      <c r="C82" s="51" t="s">
        <v>12</v>
      </c>
      <c r="D82" s="47">
        <f>D9+D49</f>
        <v>7762187595.54</v>
      </c>
      <c r="E82" s="53">
        <f>E9+E49</f>
        <v>0</v>
      </c>
      <c r="F82" s="53">
        <f t="shared" si="12"/>
        <v>7762187595.54</v>
      </c>
      <c r="G82" s="7"/>
      <c r="H82" s="34"/>
      <c r="I82" s="30"/>
      <c r="J82" s="32"/>
      <c r="K82" s="37"/>
    </row>
    <row r="83" spans="1:12" ht="47.45" customHeight="1" x14ac:dyDescent="0.3">
      <c r="A83" s="42"/>
      <c r="B83" s="42"/>
      <c r="C83" s="51" t="s">
        <v>8</v>
      </c>
      <c r="D83" s="58">
        <f>D84+D85</f>
        <v>-909780317</v>
      </c>
      <c r="E83" s="86">
        <f>E84+E85</f>
        <v>-4891990</v>
      </c>
      <c r="F83" s="86">
        <f t="shared" si="12"/>
        <v>-914672307</v>
      </c>
      <c r="G83" s="7"/>
      <c r="H83" s="34"/>
      <c r="I83" s="31"/>
      <c r="J83" s="32"/>
    </row>
    <row r="84" spans="1:12" ht="70.900000000000006" hidden="1" customHeight="1" x14ac:dyDescent="0.3">
      <c r="A84" s="45"/>
      <c r="B84" s="45"/>
      <c r="C84" s="46" t="s">
        <v>22</v>
      </c>
      <c r="D84" s="44">
        <v>211774066</v>
      </c>
      <c r="E84" s="82"/>
      <c r="F84" s="82">
        <f t="shared" si="12"/>
        <v>211774066</v>
      </c>
      <c r="G84" s="7"/>
      <c r="H84" s="34"/>
      <c r="I84" s="31"/>
      <c r="J84" s="32"/>
    </row>
    <row r="85" spans="1:12" ht="72" customHeight="1" x14ac:dyDescent="0.2">
      <c r="A85" s="43"/>
      <c r="B85" s="43"/>
      <c r="C85" s="56" t="s">
        <v>3</v>
      </c>
      <c r="D85" s="57">
        <f>-D88</f>
        <v>-1121554383</v>
      </c>
      <c r="E85" s="82">
        <f>-E88</f>
        <v>-4891990</v>
      </c>
      <c r="F85" s="82">
        <f t="shared" si="12"/>
        <v>-1126446373</v>
      </c>
      <c r="G85" s="7"/>
      <c r="H85" s="34"/>
      <c r="I85" s="31"/>
      <c r="J85" s="7"/>
      <c r="K85" s="32"/>
    </row>
    <row r="86" spans="1:12" ht="48.6" customHeight="1" x14ac:dyDescent="0.3">
      <c r="A86" s="42"/>
      <c r="B86" s="42"/>
      <c r="C86" s="51" t="s">
        <v>9</v>
      </c>
      <c r="D86" s="58">
        <f>SUM(D87:D88)+8685600</f>
        <v>1184611282</v>
      </c>
      <c r="E86" s="86">
        <f>SUM(E87:E88)</f>
        <v>4891990</v>
      </c>
      <c r="F86" s="86">
        <f>SUM(D86:E86)</f>
        <v>1189503272</v>
      </c>
      <c r="G86" s="7"/>
      <c r="H86" s="41"/>
      <c r="I86" s="31"/>
      <c r="J86" s="7"/>
      <c r="K86" s="32"/>
    </row>
    <row r="87" spans="1:12" ht="70.150000000000006" hidden="1" customHeight="1" x14ac:dyDescent="0.2">
      <c r="A87" s="43"/>
      <c r="B87" s="43"/>
      <c r="C87" s="46" t="s">
        <v>23</v>
      </c>
      <c r="D87" s="44">
        <v>54371299</v>
      </c>
      <c r="E87" s="82"/>
      <c r="F87" s="82">
        <f>D87+E87</f>
        <v>54371299</v>
      </c>
      <c r="G87" s="7"/>
      <c r="H87" s="41"/>
      <c r="I87" s="31"/>
      <c r="J87" s="7"/>
      <c r="K87" s="31"/>
    </row>
    <row r="88" spans="1:12" ht="70.150000000000006" customHeight="1" x14ac:dyDescent="0.2">
      <c r="A88" s="43"/>
      <c r="B88" s="43"/>
      <c r="C88" s="56" t="s">
        <v>4</v>
      </c>
      <c r="D88" s="57">
        <f>1128129383-6575000</f>
        <v>1121554383</v>
      </c>
      <c r="E88" s="82">
        <f>E50</f>
        <v>4891990</v>
      </c>
      <c r="F88" s="82">
        <f>D88+E88</f>
        <v>1126446373</v>
      </c>
      <c r="G88" s="7"/>
      <c r="H88" s="41"/>
      <c r="I88" s="32"/>
      <c r="J88" s="39"/>
      <c r="K88" s="32"/>
    </row>
    <row r="89" spans="1:12" ht="82.9" customHeight="1" x14ac:dyDescent="0.2">
      <c r="A89" s="18"/>
      <c r="B89" s="18"/>
      <c r="C89" s="19"/>
      <c r="D89" s="7"/>
      <c r="E89" s="7"/>
      <c r="F89" s="7"/>
      <c r="G89" s="7"/>
      <c r="H89" s="38"/>
      <c r="J89" s="7"/>
      <c r="K89" s="32"/>
    </row>
    <row r="90" spans="1:12" ht="47.45" customHeight="1" x14ac:dyDescent="0.35">
      <c r="A90" s="129" t="s">
        <v>44</v>
      </c>
      <c r="B90" s="129"/>
      <c r="C90" s="129"/>
      <c r="D90" s="134" t="s">
        <v>45</v>
      </c>
      <c r="E90" s="134"/>
      <c r="F90" s="134"/>
      <c r="G90" s="11"/>
      <c r="H90" s="34"/>
      <c r="I90" s="31"/>
      <c r="J90" s="21"/>
      <c r="K90" s="21"/>
      <c r="L90" s="21"/>
    </row>
    <row r="91" spans="1:12" ht="23.25" customHeight="1" x14ac:dyDescent="0.35">
      <c r="A91" s="14"/>
      <c r="B91" s="14"/>
      <c r="C91" s="12"/>
      <c r="D91" s="10"/>
      <c r="E91" s="13"/>
      <c r="F91" s="11"/>
      <c r="G91" s="11"/>
      <c r="H91" s="34"/>
      <c r="J91" s="21"/>
      <c r="K91" s="21"/>
      <c r="L91" s="21"/>
    </row>
    <row r="92" spans="1:12" ht="20.25" x14ac:dyDescent="0.3">
      <c r="A92" s="10"/>
      <c r="B92" s="10"/>
      <c r="E92" s="10"/>
      <c r="F92" s="5"/>
      <c r="G92" s="5"/>
      <c r="H92" s="2"/>
      <c r="J92" s="21"/>
      <c r="K92" s="21"/>
      <c r="L92" s="21"/>
    </row>
    <row r="93" spans="1:12" ht="18.75" x14ac:dyDescent="0.3">
      <c r="A93" s="8"/>
      <c r="B93" s="8"/>
      <c r="C93" s="9"/>
      <c r="D93" s="5"/>
      <c r="E93" s="5"/>
      <c r="F93" s="5"/>
      <c r="G93" s="5"/>
      <c r="H93" s="2"/>
    </row>
    <row r="94" spans="1:12" ht="18.75" x14ac:dyDescent="0.3">
      <c r="A94" s="8"/>
      <c r="B94" s="8"/>
      <c r="C94" s="9"/>
      <c r="D94" s="5"/>
      <c r="E94" s="20"/>
      <c r="F94" s="5"/>
      <c r="G94" s="5"/>
      <c r="H94" s="2"/>
    </row>
    <row r="95" spans="1:12" ht="18.75" x14ac:dyDescent="0.3">
      <c r="A95" s="8"/>
      <c r="B95" s="8"/>
      <c r="C95" s="9"/>
      <c r="D95" s="5"/>
      <c r="E95" s="5"/>
      <c r="F95" s="5"/>
      <c r="G95" s="5"/>
      <c r="H95" s="2"/>
      <c r="I95" s="23"/>
      <c r="J95" s="23"/>
      <c r="K95" s="23"/>
    </row>
    <row r="96" spans="1:12" ht="18.75" x14ac:dyDescent="0.3">
      <c r="A96" s="8"/>
      <c r="B96" s="8"/>
      <c r="C96" s="9"/>
      <c r="D96" s="5"/>
      <c r="E96" s="5"/>
      <c r="F96" s="5"/>
      <c r="G96" s="5"/>
      <c r="H96" s="2"/>
    </row>
    <row r="97" spans="1:8" ht="18.75" x14ac:dyDescent="0.3">
      <c r="A97" s="8"/>
      <c r="B97" s="8"/>
      <c r="C97" s="9"/>
      <c r="D97" s="5"/>
      <c r="E97" s="5"/>
      <c r="F97" s="5"/>
      <c r="G97" s="5"/>
      <c r="H97" s="2"/>
    </row>
    <row r="98" spans="1:8" ht="18.75" x14ac:dyDescent="0.3">
      <c r="A98" s="8"/>
      <c r="B98" s="8"/>
      <c r="C98" s="9"/>
      <c r="D98" s="5"/>
      <c r="E98" s="5"/>
      <c r="F98" s="5"/>
      <c r="G98" s="5"/>
      <c r="H98" s="2"/>
    </row>
    <row r="99" spans="1:8" ht="18.75" x14ac:dyDescent="0.3">
      <c r="A99" s="8"/>
      <c r="B99" s="8"/>
      <c r="C99" s="9"/>
      <c r="D99" s="5"/>
      <c r="E99" s="5"/>
      <c r="F99" s="5"/>
      <c r="G99" s="5"/>
      <c r="H99" s="2"/>
    </row>
    <row r="100" spans="1:8" ht="18.75" x14ac:dyDescent="0.3">
      <c r="A100" s="8"/>
      <c r="B100" s="8"/>
      <c r="C100" s="9"/>
      <c r="D100" s="5"/>
      <c r="E100" s="5"/>
      <c r="F100" s="5"/>
      <c r="G100" s="5"/>
      <c r="H100" s="2"/>
    </row>
    <row r="101" spans="1:8" ht="18.75" x14ac:dyDescent="0.3">
      <c r="A101" s="8"/>
      <c r="B101" s="8"/>
      <c r="C101" s="9"/>
      <c r="D101" s="5"/>
      <c r="E101" s="5"/>
      <c r="F101" s="5"/>
      <c r="G101" s="5"/>
      <c r="H101" s="2"/>
    </row>
    <row r="102" spans="1:8" ht="18.75" x14ac:dyDescent="0.3">
      <c r="A102" s="8"/>
      <c r="B102" s="8"/>
      <c r="C102" s="9"/>
      <c r="D102" s="5"/>
      <c r="E102" s="5"/>
      <c r="F102" s="5"/>
      <c r="G102" s="5"/>
      <c r="H102" s="2"/>
    </row>
    <row r="103" spans="1:8" ht="18.75" x14ac:dyDescent="0.3">
      <c r="A103" s="8"/>
      <c r="B103" s="8"/>
      <c r="C103" s="9"/>
      <c r="D103" s="5"/>
      <c r="E103" s="5"/>
      <c r="F103" s="5"/>
      <c r="G103" s="5"/>
      <c r="H103" s="2"/>
    </row>
    <row r="104" spans="1:8" x14ac:dyDescent="0.2">
      <c r="A104" s="3"/>
      <c r="B104" s="3"/>
      <c r="C104" s="2"/>
      <c r="H104" s="2"/>
    </row>
    <row r="105" spans="1:8" x14ac:dyDescent="0.2">
      <c r="A105" s="3"/>
      <c r="B105" s="3"/>
      <c r="C105" s="2"/>
      <c r="H105" s="2"/>
    </row>
    <row r="106" spans="1:8" x14ac:dyDescent="0.2">
      <c r="A106" s="3"/>
      <c r="B106" s="3"/>
      <c r="C106" s="2"/>
      <c r="H106" s="2"/>
    </row>
    <row r="107" spans="1:8" x14ac:dyDescent="0.2">
      <c r="A107" s="3"/>
      <c r="B107" s="3"/>
      <c r="C107" s="2"/>
      <c r="H107" s="2"/>
    </row>
    <row r="108" spans="1:8" x14ac:dyDescent="0.2">
      <c r="A108" s="3"/>
      <c r="B108" s="3"/>
      <c r="C108" s="2"/>
      <c r="H108" s="2"/>
    </row>
    <row r="109" spans="1:8" x14ac:dyDescent="0.2">
      <c r="A109" s="3"/>
      <c r="B109" s="3"/>
      <c r="C109" s="2"/>
      <c r="H109" s="2"/>
    </row>
    <row r="110" spans="1:8" x14ac:dyDescent="0.2">
      <c r="A110" s="3"/>
      <c r="B110" s="3"/>
      <c r="C110" s="2"/>
      <c r="H110" s="2"/>
    </row>
    <row r="111" spans="1:8" x14ac:dyDescent="0.2">
      <c r="A111" s="3"/>
      <c r="B111" s="3"/>
      <c r="C111" s="2"/>
      <c r="H111" s="2"/>
    </row>
    <row r="112" spans="1:8" x14ac:dyDescent="0.2">
      <c r="A112" s="3"/>
      <c r="B112" s="3"/>
      <c r="C112" s="2"/>
      <c r="H112" s="2"/>
    </row>
    <row r="113" spans="1:8" x14ac:dyDescent="0.2">
      <c r="A113" s="3"/>
      <c r="B113" s="3"/>
      <c r="C113" s="2"/>
      <c r="H113" s="2"/>
    </row>
    <row r="114" spans="1:8" x14ac:dyDescent="0.2">
      <c r="A114" s="3"/>
      <c r="B114" s="3"/>
      <c r="C114" s="2"/>
      <c r="H114" s="2"/>
    </row>
    <row r="115" spans="1:8" x14ac:dyDescent="0.2">
      <c r="A115" s="3"/>
      <c r="B115" s="3"/>
      <c r="C115" s="2"/>
      <c r="H115" s="2"/>
    </row>
    <row r="116" spans="1:8" x14ac:dyDescent="0.2">
      <c r="A116" s="3"/>
      <c r="B116" s="3"/>
      <c r="C116" s="2"/>
      <c r="H116" s="2"/>
    </row>
    <row r="117" spans="1:8" x14ac:dyDescent="0.2">
      <c r="A117" s="3"/>
      <c r="B117" s="3"/>
      <c r="C117" s="2"/>
      <c r="H117" s="2"/>
    </row>
    <row r="118" spans="1:8" x14ac:dyDescent="0.2">
      <c r="A118" s="3"/>
      <c r="B118" s="3"/>
      <c r="C118" s="2"/>
      <c r="H118" s="2"/>
    </row>
    <row r="119" spans="1:8" x14ac:dyDescent="0.2">
      <c r="A119" s="3"/>
      <c r="B119" s="3"/>
      <c r="C119" s="2"/>
      <c r="H119" s="2"/>
    </row>
    <row r="120" spans="1:8" x14ac:dyDescent="0.2">
      <c r="A120" s="3"/>
      <c r="B120" s="3"/>
      <c r="C120" s="2"/>
      <c r="H120" s="2"/>
    </row>
    <row r="121" spans="1:8" x14ac:dyDescent="0.2">
      <c r="A121" s="3"/>
      <c r="B121" s="3"/>
      <c r="C121" s="2"/>
      <c r="H121" s="2"/>
    </row>
    <row r="122" spans="1:8" x14ac:dyDescent="0.2">
      <c r="A122" s="3"/>
      <c r="B122" s="3"/>
      <c r="C122" s="2"/>
      <c r="H122" s="2"/>
    </row>
    <row r="123" spans="1:8" x14ac:dyDescent="0.2">
      <c r="A123" s="3"/>
      <c r="B123" s="3"/>
      <c r="C123" s="2"/>
      <c r="H123" s="2"/>
    </row>
    <row r="124" spans="1:8" x14ac:dyDescent="0.2">
      <c r="A124" s="3"/>
      <c r="B124" s="3"/>
      <c r="C124" s="2"/>
      <c r="H124" s="2"/>
    </row>
    <row r="125" spans="1:8" x14ac:dyDescent="0.2">
      <c r="A125" s="3"/>
      <c r="B125" s="3"/>
      <c r="C125" s="2"/>
      <c r="H125" s="2"/>
    </row>
    <row r="126" spans="1:8" x14ac:dyDescent="0.2">
      <c r="A126" s="3"/>
      <c r="B126" s="3"/>
      <c r="C126" s="2"/>
      <c r="H126" s="2"/>
    </row>
    <row r="127" spans="1:8" x14ac:dyDescent="0.2">
      <c r="A127" s="3"/>
      <c r="B127" s="3"/>
      <c r="C127" s="2"/>
      <c r="H127" s="2"/>
    </row>
    <row r="128" spans="1:8" x14ac:dyDescent="0.2">
      <c r="A128" s="3"/>
      <c r="B128" s="3"/>
      <c r="C128" s="2"/>
      <c r="H128" s="2"/>
    </row>
    <row r="129" spans="1:8" x14ac:dyDescent="0.2">
      <c r="A129" s="3"/>
      <c r="B129" s="3"/>
      <c r="C129" s="2"/>
      <c r="H129" s="2"/>
    </row>
    <row r="130" spans="1:8" x14ac:dyDescent="0.2">
      <c r="A130" s="3"/>
      <c r="B130" s="3"/>
      <c r="C130" s="2"/>
      <c r="H130" s="2"/>
    </row>
    <row r="131" spans="1:8" x14ac:dyDescent="0.2">
      <c r="A131" s="3"/>
      <c r="B131" s="3"/>
      <c r="C131" s="2"/>
      <c r="H131" s="2"/>
    </row>
    <row r="132" spans="1:8" x14ac:dyDescent="0.2">
      <c r="A132" s="3"/>
      <c r="B132" s="3"/>
      <c r="C132" s="2"/>
      <c r="H132" s="2"/>
    </row>
    <row r="133" spans="1:8" x14ac:dyDescent="0.2">
      <c r="A133" s="3"/>
      <c r="B133" s="3"/>
      <c r="C133" s="2"/>
      <c r="H133" s="2"/>
    </row>
    <row r="134" spans="1:8" x14ac:dyDescent="0.2">
      <c r="A134" s="3"/>
      <c r="B134" s="3"/>
      <c r="C134" s="2"/>
    </row>
    <row r="135" spans="1:8" x14ac:dyDescent="0.2">
      <c r="A135" s="3"/>
      <c r="B135" s="3"/>
      <c r="C135" s="2"/>
    </row>
    <row r="136" spans="1:8" x14ac:dyDescent="0.2">
      <c r="A136" s="3"/>
      <c r="B136" s="3"/>
      <c r="C136" s="2"/>
    </row>
    <row r="137" spans="1:8" x14ac:dyDescent="0.2">
      <c r="A137" s="3"/>
      <c r="B137" s="3"/>
      <c r="C137" s="2"/>
    </row>
    <row r="138" spans="1:8" x14ac:dyDescent="0.2">
      <c r="A138" s="3"/>
      <c r="B138" s="3"/>
      <c r="C138" s="2"/>
    </row>
    <row r="139" spans="1:8" x14ac:dyDescent="0.2">
      <c r="A139" s="3"/>
      <c r="B139" s="3"/>
      <c r="C139" s="2"/>
    </row>
    <row r="140" spans="1:8" x14ac:dyDescent="0.2">
      <c r="A140" s="3"/>
      <c r="B140" s="3"/>
      <c r="C140" s="2"/>
    </row>
    <row r="141" spans="1:8" x14ac:dyDescent="0.2">
      <c r="A141" s="3"/>
      <c r="B141" s="3"/>
      <c r="C141" s="2"/>
    </row>
    <row r="142" spans="1:8" x14ac:dyDescent="0.2">
      <c r="A142" s="3"/>
      <c r="B142" s="3"/>
      <c r="C142" s="2"/>
    </row>
    <row r="143" spans="1:8" x14ac:dyDescent="0.2">
      <c r="A143" s="3"/>
      <c r="B143" s="3"/>
      <c r="C143" s="2"/>
    </row>
    <row r="144" spans="1:8" x14ac:dyDescent="0.2">
      <c r="A144" s="3"/>
      <c r="B144" s="3"/>
      <c r="C144" s="2"/>
    </row>
    <row r="145" spans="1:3" x14ac:dyDescent="0.2">
      <c r="A145" s="3"/>
      <c r="B145" s="3"/>
      <c r="C145" s="2"/>
    </row>
    <row r="146" spans="1:3" x14ac:dyDescent="0.2">
      <c r="A146" s="3"/>
      <c r="B146" s="3"/>
      <c r="C146" s="2"/>
    </row>
    <row r="147" spans="1:3" x14ac:dyDescent="0.2">
      <c r="A147" s="3"/>
      <c r="B147" s="3"/>
      <c r="C147" s="2"/>
    </row>
    <row r="148" spans="1:3" x14ac:dyDescent="0.2">
      <c r="A148" s="3"/>
      <c r="B148" s="3"/>
      <c r="C148" s="2"/>
    </row>
    <row r="149" spans="1:3" x14ac:dyDescent="0.2">
      <c r="A149" s="3"/>
      <c r="B149" s="3"/>
      <c r="C149" s="2"/>
    </row>
    <row r="150" spans="1:3" x14ac:dyDescent="0.2">
      <c r="A150" s="3"/>
      <c r="B150" s="3"/>
      <c r="C150" s="2"/>
    </row>
    <row r="151" spans="1:3" x14ac:dyDescent="0.2">
      <c r="A151" s="3"/>
      <c r="B151" s="3"/>
      <c r="C151" s="2"/>
    </row>
    <row r="152" spans="1:3" x14ac:dyDescent="0.2">
      <c r="A152" s="3"/>
      <c r="B152" s="3"/>
      <c r="C152" s="2"/>
    </row>
    <row r="153" spans="1:3" x14ac:dyDescent="0.2">
      <c r="A153" s="3"/>
      <c r="B153" s="3"/>
      <c r="C153" s="2"/>
    </row>
    <row r="154" spans="1:3" x14ac:dyDescent="0.2">
      <c r="A154" s="3"/>
      <c r="B154" s="3"/>
      <c r="C154" s="2"/>
    </row>
    <row r="155" spans="1:3" x14ac:dyDescent="0.2">
      <c r="A155" s="3"/>
      <c r="B155" s="3"/>
      <c r="C155" s="2"/>
    </row>
    <row r="156" spans="1:3" x14ac:dyDescent="0.2">
      <c r="A156" s="3"/>
      <c r="B156" s="3"/>
      <c r="C156" s="2"/>
    </row>
    <row r="157" spans="1:3" x14ac:dyDescent="0.2">
      <c r="A157" s="3"/>
      <c r="B157" s="3"/>
      <c r="C157" s="2"/>
    </row>
    <row r="158" spans="1:3" x14ac:dyDescent="0.2">
      <c r="A158" s="3"/>
      <c r="B158" s="3"/>
      <c r="C158" s="2"/>
    </row>
    <row r="159" spans="1:3" x14ac:dyDescent="0.2">
      <c r="A159" s="3"/>
      <c r="B159" s="3"/>
      <c r="C159" s="2"/>
    </row>
    <row r="160" spans="1:3" x14ac:dyDescent="0.2">
      <c r="A160" s="3"/>
      <c r="B160" s="3"/>
      <c r="C160" s="2"/>
    </row>
    <row r="161" spans="1:3" x14ac:dyDescent="0.2">
      <c r="A161" s="3"/>
      <c r="B161" s="3"/>
      <c r="C161" s="2"/>
    </row>
    <row r="162" spans="1:3" x14ac:dyDescent="0.2">
      <c r="A162" s="3"/>
      <c r="B162" s="3"/>
      <c r="C162" s="2"/>
    </row>
    <row r="163" spans="1:3" x14ac:dyDescent="0.2">
      <c r="A163" s="3"/>
      <c r="B163" s="3"/>
      <c r="C163" s="2"/>
    </row>
    <row r="164" spans="1:3" x14ac:dyDescent="0.2">
      <c r="A164" s="3"/>
      <c r="B164" s="3"/>
      <c r="C164" s="2"/>
    </row>
    <row r="165" spans="1:3" x14ac:dyDescent="0.2">
      <c r="A165" s="3"/>
      <c r="B165" s="3"/>
      <c r="C165" s="2"/>
    </row>
    <row r="166" spans="1:3" x14ac:dyDescent="0.2">
      <c r="A166" s="3"/>
      <c r="B166" s="3"/>
      <c r="C166" s="2"/>
    </row>
    <row r="167" spans="1:3" x14ac:dyDescent="0.2">
      <c r="A167" s="3"/>
      <c r="B167" s="3"/>
      <c r="C167" s="2"/>
    </row>
    <row r="168" spans="1:3" x14ac:dyDescent="0.2">
      <c r="A168" s="3"/>
      <c r="B168" s="3"/>
    </row>
    <row r="169" spans="1:3" x14ac:dyDescent="0.2">
      <c r="A169" s="3"/>
      <c r="B169" s="3"/>
    </row>
    <row r="170" spans="1:3" x14ac:dyDescent="0.2">
      <c r="A170" s="3"/>
      <c r="B170" s="3"/>
    </row>
    <row r="171" spans="1:3" x14ac:dyDescent="0.2">
      <c r="A171" s="3"/>
      <c r="B171" s="3"/>
    </row>
    <row r="172" spans="1:3" x14ac:dyDescent="0.2">
      <c r="A172" s="3"/>
      <c r="B172" s="3"/>
    </row>
    <row r="173" spans="1:3" x14ac:dyDescent="0.2">
      <c r="A173" s="3"/>
      <c r="B173" s="3"/>
    </row>
    <row r="174" spans="1:3" x14ac:dyDescent="0.2">
      <c r="A174" s="3"/>
      <c r="B174" s="3"/>
    </row>
    <row r="175" spans="1:3" x14ac:dyDescent="0.2">
      <c r="A175" s="3"/>
      <c r="B175" s="3"/>
    </row>
    <row r="176" spans="1:3" x14ac:dyDescent="0.2">
      <c r="A176" s="3"/>
      <c r="B176" s="3"/>
    </row>
    <row r="177" spans="1:2" x14ac:dyDescent="0.2">
      <c r="A177" s="3"/>
      <c r="B177" s="3"/>
    </row>
    <row r="178" spans="1:2" x14ac:dyDescent="0.2">
      <c r="A178" s="3"/>
      <c r="B178" s="3"/>
    </row>
    <row r="179" spans="1:2" x14ac:dyDescent="0.2">
      <c r="A179" s="3"/>
      <c r="B179" s="3"/>
    </row>
    <row r="180" spans="1:2" x14ac:dyDescent="0.2">
      <c r="A180" s="3"/>
      <c r="B180" s="3"/>
    </row>
    <row r="181" spans="1:2" x14ac:dyDescent="0.2">
      <c r="A181" s="3"/>
      <c r="B181" s="3"/>
    </row>
    <row r="182" spans="1:2" x14ac:dyDescent="0.2">
      <c r="A182" s="3"/>
      <c r="B182" s="3"/>
    </row>
    <row r="183" spans="1:2" x14ac:dyDescent="0.2">
      <c r="A183" s="3"/>
      <c r="B183" s="3"/>
    </row>
    <row r="184" spans="1:2" x14ac:dyDescent="0.2">
      <c r="A184" s="3"/>
      <c r="B184" s="3"/>
    </row>
    <row r="185" spans="1:2" x14ac:dyDescent="0.2">
      <c r="A185" s="3"/>
      <c r="B185" s="3"/>
    </row>
    <row r="186" spans="1:2" x14ac:dyDescent="0.2">
      <c r="A186" s="3"/>
      <c r="B186" s="3"/>
    </row>
    <row r="187" spans="1:2" x14ac:dyDescent="0.2">
      <c r="A187" s="3"/>
      <c r="B187" s="3"/>
    </row>
    <row r="188" spans="1:2" x14ac:dyDescent="0.2">
      <c r="A188" s="3"/>
      <c r="B188" s="3"/>
    </row>
    <row r="189" spans="1:2" x14ac:dyDescent="0.2">
      <c r="A189" s="3"/>
      <c r="B189" s="3"/>
    </row>
    <row r="190" spans="1:2" x14ac:dyDescent="0.2">
      <c r="A190" s="3"/>
      <c r="B190" s="3"/>
    </row>
    <row r="191" spans="1:2" x14ac:dyDescent="0.2">
      <c r="A191" s="3"/>
      <c r="B191" s="3"/>
    </row>
    <row r="192" spans="1:2" x14ac:dyDescent="0.2">
      <c r="A192" s="3"/>
      <c r="B192" s="3"/>
    </row>
    <row r="193" spans="1:2" x14ac:dyDescent="0.2">
      <c r="A193" s="3"/>
      <c r="B193" s="3"/>
    </row>
    <row r="194" spans="1:2" x14ac:dyDescent="0.2">
      <c r="A194" s="3"/>
      <c r="B194" s="3"/>
    </row>
    <row r="195" spans="1:2" x14ac:dyDescent="0.2">
      <c r="A195" s="3"/>
      <c r="B195" s="3"/>
    </row>
    <row r="196" spans="1:2" x14ac:dyDescent="0.2">
      <c r="A196" s="3"/>
      <c r="B196" s="3"/>
    </row>
    <row r="197" spans="1:2" x14ac:dyDescent="0.2">
      <c r="A197" s="3"/>
      <c r="B197" s="3"/>
    </row>
    <row r="198" spans="1:2" x14ac:dyDescent="0.2">
      <c r="A198" s="3"/>
      <c r="B198" s="3"/>
    </row>
    <row r="199" spans="1:2" x14ac:dyDescent="0.2">
      <c r="A199" s="3"/>
      <c r="B199" s="3"/>
    </row>
    <row r="200" spans="1:2" x14ac:dyDescent="0.2">
      <c r="A200" s="3"/>
      <c r="B200" s="3"/>
    </row>
    <row r="201" spans="1:2" x14ac:dyDescent="0.2">
      <c r="A201" s="3"/>
      <c r="B201" s="3"/>
    </row>
    <row r="202" spans="1:2" x14ac:dyDescent="0.2">
      <c r="A202" s="3"/>
      <c r="B202" s="3"/>
    </row>
    <row r="203" spans="1:2" x14ac:dyDescent="0.2">
      <c r="A203" s="3"/>
      <c r="B203" s="3"/>
    </row>
    <row r="204" spans="1:2" x14ac:dyDescent="0.2">
      <c r="A204" s="3"/>
      <c r="B204" s="3"/>
    </row>
  </sheetData>
  <mergeCells count="9">
    <mergeCell ref="A90:C90"/>
    <mergeCell ref="A4:F4"/>
    <mergeCell ref="A6:A7"/>
    <mergeCell ref="B6:B7"/>
    <mergeCell ref="C6:C7"/>
    <mergeCell ref="D6:D7"/>
    <mergeCell ref="E6:E7"/>
    <mergeCell ref="F6:F7"/>
    <mergeCell ref="D90:F90"/>
  </mergeCells>
  <pageMargins left="0.62992125984251968" right="0.39370078740157483" top="0.78740157480314965" bottom="0.62992125984251968" header="0.51181102362204722" footer="0.27559055118110237"/>
  <pageSetup paperSize="9" scale="68" orientation="portrait" r:id="rId1"/>
  <headerFooter differentFirst="1" alignWithMargins="0">
    <oddHeader xml:space="preserve">&amp;C&amp;"Times New Roman,курсив"&amp;14&amp;P&amp;R&amp;"Times New Roman,курсив"&amp;16Продовження додатка   
      </oddHeader>
  </headerFooter>
  <rowBreaks count="1" manualBreakCount="1">
    <brk id="9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додаток1</vt:lpstr>
      <vt:lpstr>додаток1!Заголовки_для_печати</vt:lpstr>
      <vt:lpstr>додаток1!Область_печати</vt:lpstr>
    </vt:vector>
  </TitlesOfParts>
  <Company>OEM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org301</cp:lastModifiedBy>
  <cp:lastPrinted>2020-10-15T05:44:38Z</cp:lastPrinted>
  <dcterms:created xsi:type="dcterms:W3CDTF">2005-04-08T06:14:05Z</dcterms:created>
  <dcterms:modified xsi:type="dcterms:W3CDTF">2020-10-20T07:19:14Z</dcterms:modified>
</cp:coreProperties>
</file>