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0" windowWidth="12105" windowHeight="8190" tabRatio="602"/>
  </bookViews>
  <sheets>
    <sheet name="додаток1" sheetId="5" r:id="rId1"/>
  </sheets>
  <definedNames>
    <definedName name="_xlnm.Print_Titles" localSheetId="0">додаток1!$8:$8</definedName>
    <definedName name="_xlnm.Print_Area" localSheetId="0">додаток1!$A$1:$F$148</definedName>
  </definedNames>
  <calcPr calcId="145621"/>
</workbook>
</file>

<file path=xl/calcChain.xml><?xml version="1.0" encoding="utf-8"?>
<calcChain xmlns="http://schemas.openxmlformats.org/spreadsheetml/2006/main">
  <c r="E74" i="5" l="1"/>
  <c r="E108" i="5"/>
  <c r="E106" i="5" s="1"/>
  <c r="E107" i="5"/>
  <c r="F107" i="5" s="1"/>
  <c r="F109" i="5"/>
  <c r="F108" i="5"/>
  <c r="E97" i="5" l="1"/>
  <c r="E68" i="5" l="1"/>
  <c r="E48" i="5"/>
  <c r="E72" i="5" l="1"/>
  <c r="E88" i="5" l="1"/>
  <c r="E90" i="5"/>
  <c r="E95" i="5" l="1"/>
  <c r="F99" i="5"/>
  <c r="E98" i="5"/>
  <c r="D98" i="5"/>
  <c r="F13" i="5"/>
  <c r="E12" i="5"/>
  <c r="F12" i="5" s="1"/>
  <c r="D10" i="5"/>
  <c r="F98" i="5" l="1"/>
  <c r="E120" i="5"/>
  <c r="E77" i="5"/>
  <c r="E78" i="5"/>
  <c r="F79" i="5"/>
  <c r="E20" i="5"/>
  <c r="F21" i="5"/>
  <c r="E42" i="5"/>
  <c r="F48" i="5"/>
  <c r="E132" i="5"/>
  <c r="F134" i="5"/>
  <c r="E133" i="5"/>
  <c r="E131" i="5" s="1"/>
  <c r="D133" i="5"/>
  <c r="F132" i="5"/>
  <c r="D130" i="5"/>
  <c r="E139" i="5"/>
  <c r="F139" i="5" s="1"/>
  <c r="E138" i="5"/>
  <c r="D135" i="5"/>
  <c r="F138" i="5"/>
  <c r="E110" i="5"/>
  <c r="F110" i="5" s="1"/>
  <c r="F112" i="5"/>
  <c r="F111" i="5"/>
  <c r="F45" i="5"/>
  <c r="F44" i="5"/>
  <c r="E67" i="5"/>
  <c r="F133" i="5" l="1"/>
  <c r="E76" i="5"/>
  <c r="F76" i="5" s="1"/>
  <c r="F78" i="5"/>
  <c r="E75" i="5"/>
  <c r="F75" i="5" s="1"/>
  <c r="F131" i="5"/>
  <c r="E130" i="5"/>
  <c r="F130" i="5" s="1"/>
  <c r="E137" i="5"/>
  <c r="F137" i="5" s="1"/>
  <c r="E136" i="5" l="1"/>
  <c r="F136" i="5" s="1"/>
  <c r="E135" i="5" l="1"/>
  <c r="F135" i="5" s="1"/>
  <c r="F129" i="5" l="1"/>
  <c r="F128" i="5"/>
  <c r="E127" i="5"/>
  <c r="F127" i="5" s="1"/>
  <c r="D125" i="5"/>
  <c r="F117" i="5"/>
  <c r="F116" i="5"/>
  <c r="E115" i="5"/>
  <c r="E114" i="5" s="1"/>
  <c r="F114" i="5" s="1"/>
  <c r="D115" i="5"/>
  <c r="D113" i="5"/>
  <c r="C113" i="5"/>
  <c r="E43" i="5"/>
  <c r="F47" i="5"/>
  <c r="F43" i="5"/>
  <c r="E61" i="5"/>
  <c r="E60" i="5" s="1"/>
  <c r="F65" i="5"/>
  <c r="F63" i="5"/>
  <c r="F62" i="5"/>
  <c r="E52" i="5"/>
  <c r="F59" i="5"/>
  <c r="F58" i="5"/>
  <c r="F64" i="5"/>
  <c r="D60" i="5"/>
  <c r="C60" i="5"/>
  <c r="E126" i="5" l="1"/>
  <c r="F126" i="5" s="1"/>
  <c r="E113" i="5"/>
  <c r="F115" i="5"/>
  <c r="F113" i="5"/>
  <c r="F61" i="5"/>
  <c r="F60" i="5"/>
  <c r="E125" i="5" l="1"/>
  <c r="F125" i="5" s="1"/>
  <c r="E84" i="5" l="1"/>
  <c r="E82" i="5" s="1"/>
  <c r="E25" i="5"/>
  <c r="F33" i="5"/>
  <c r="F32" i="5"/>
  <c r="E31" i="5"/>
  <c r="F30" i="5"/>
  <c r="E28" i="5"/>
  <c r="E24" i="5" s="1"/>
  <c r="D18" i="5"/>
  <c r="E83" i="5" l="1"/>
  <c r="F16" i="5" l="1"/>
  <c r="E15" i="5" l="1"/>
  <c r="E14" i="5" s="1"/>
  <c r="E11" i="5" s="1"/>
  <c r="F11" i="5" l="1"/>
  <c r="E10" i="5"/>
  <c r="F15" i="5"/>
  <c r="E9" i="5" l="1"/>
  <c r="F9" i="5" s="1"/>
  <c r="F10" i="5"/>
  <c r="F14" i="5"/>
  <c r="F36" i="5" l="1"/>
  <c r="F25" i="5"/>
  <c r="F27" i="5"/>
  <c r="F124" i="5" l="1"/>
  <c r="E123" i="5"/>
  <c r="D123" i="5"/>
  <c r="F123" i="5" l="1"/>
  <c r="F145" i="5" l="1"/>
  <c r="D143" i="5"/>
  <c r="F142" i="5"/>
  <c r="F122" i="5"/>
  <c r="E121" i="5"/>
  <c r="E119" i="5" s="1"/>
  <c r="D121" i="5"/>
  <c r="F120" i="5"/>
  <c r="D118" i="5"/>
  <c r="D105" i="5"/>
  <c r="F104" i="5"/>
  <c r="E103" i="5"/>
  <c r="F103" i="5" s="1"/>
  <c r="E102" i="5"/>
  <c r="E101" i="5"/>
  <c r="F101" i="5" s="1"/>
  <c r="D100" i="5"/>
  <c r="C100" i="5"/>
  <c r="F97" i="5"/>
  <c r="D96" i="5"/>
  <c r="D93" i="5"/>
  <c r="F92" i="5"/>
  <c r="E91" i="5"/>
  <c r="D91" i="5"/>
  <c r="F90" i="5"/>
  <c r="E89" i="5"/>
  <c r="D89" i="5"/>
  <c r="E87" i="5"/>
  <c r="F86" i="5"/>
  <c r="F84" i="5"/>
  <c r="D80" i="5"/>
  <c r="F72" i="5"/>
  <c r="F71" i="5"/>
  <c r="E70" i="5"/>
  <c r="F70" i="5" s="1"/>
  <c r="D69" i="5"/>
  <c r="F68" i="5"/>
  <c r="D66" i="5"/>
  <c r="F57" i="5"/>
  <c r="E56" i="5"/>
  <c r="F56" i="5" s="1"/>
  <c r="C53" i="5"/>
  <c r="D51" i="5"/>
  <c r="F49" i="5"/>
  <c r="F46" i="5"/>
  <c r="D41" i="5"/>
  <c r="C41" i="5"/>
  <c r="F40" i="5"/>
  <c r="F39" i="5"/>
  <c r="D37" i="5"/>
  <c r="F35" i="5"/>
  <c r="F34" i="5"/>
  <c r="F31" i="5"/>
  <c r="F28" i="5"/>
  <c r="F26" i="5"/>
  <c r="D23" i="5"/>
  <c r="F22" i="5"/>
  <c r="F20" i="5"/>
  <c r="D140" i="5"/>
  <c r="F102" i="5" l="1"/>
  <c r="E146" i="5"/>
  <c r="F106" i="5"/>
  <c r="E69" i="5"/>
  <c r="F83" i="5"/>
  <c r="F88" i="5"/>
  <c r="F89" i="5"/>
  <c r="E96" i="5"/>
  <c r="F119" i="5"/>
  <c r="F29" i="5"/>
  <c r="E23" i="5"/>
  <c r="F23" i="5" s="1"/>
  <c r="F121" i="5"/>
  <c r="D141" i="5"/>
  <c r="E55" i="5"/>
  <c r="D144" i="5"/>
  <c r="E100" i="5"/>
  <c r="F100" i="5" s="1"/>
  <c r="E19" i="5"/>
  <c r="E17" i="5"/>
  <c r="F17" i="5" s="1"/>
  <c r="E85" i="5"/>
  <c r="E81" i="5" s="1"/>
  <c r="D87" i="5"/>
  <c r="F87" i="5" s="1"/>
  <c r="F91" i="5"/>
  <c r="E38" i="5"/>
  <c r="F95" i="5"/>
  <c r="E105" i="5" l="1"/>
  <c r="F105" i="5" s="1"/>
  <c r="E94" i="5"/>
  <c r="E93" i="5" s="1"/>
  <c r="F93" i="5" s="1"/>
  <c r="F69" i="5"/>
  <c r="E118" i="5"/>
  <c r="F96" i="5"/>
  <c r="F24" i="5"/>
  <c r="E80" i="5"/>
  <c r="E73" i="5" s="1"/>
  <c r="F118" i="5"/>
  <c r="F55" i="5"/>
  <c r="E54" i="5"/>
  <c r="F19" i="5"/>
  <c r="F85" i="5"/>
  <c r="E66" i="5"/>
  <c r="F67" i="5"/>
  <c r="F82" i="5"/>
  <c r="E37" i="5"/>
  <c r="F38" i="5"/>
  <c r="F94" i="5" l="1"/>
  <c r="F66" i="5"/>
  <c r="F80" i="5"/>
  <c r="F77" i="5"/>
  <c r="F81" i="5"/>
  <c r="F73" i="5"/>
  <c r="F50" i="5"/>
  <c r="F54" i="5"/>
  <c r="E53" i="5"/>
  <c r="F74" i="5"/>
  <c r="F37" i="5"/>
  <c r="F42" i="5" l="1"/>
  <c r="E41" i="5"/>
  <c r="F53" i="5"/>
  <c r="E144" i="5"/>
  <c r="F144" i="5" s="1"/>
  <c r="E143" i="5"/>
  <c r="F146" i="5"/>
  <c r="E18" i="5" l="1"/>
  <c r="E140" i="5" s="1"/>
  <c r="F41" i="5"/>
  <c r="F52" i="5"/>
  <c r="E51" i="5"/>
  <c r="E141" i="5"/>
  <c r="F141" i="5" s="1"/>
  <c r="F143" i="5"/>
  <c r="F51" i="5" l="1"/>
  <c r="F140" i="5" l="1"/>
  <c r="F18" i="5"/>
</calcChain>
</file>

<file path=xl/sharedStrings.xml><?xml version="1.0" encoding="utf-8"?>
<sst xmlns="http://schemas.openxmlformats.org/spreadsheetml/2006/main" count="237" uniqueCount="151">
  <si>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</si>
  <si>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</si>
  <si>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</si>
  <si>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</si>
  <si>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</si>
  <si>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</si>
  <si>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</si>
  <si>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</si>
  <si>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</si>
  <si>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</si>
  <si>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</si>
  <si>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</si>
  <si>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</si>
  <si>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</si>
  <si>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</si>
  <si>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</si>
  <si>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</si>
  <si>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</si>
  <si>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0700000</t>
  </si>
  <si>
    <t>0710000</t>
  </si>
  <si>
    <t>Департамент освіти і науки виконкому Криворізької міської ради</t>
  </si>
  <si>
    <t>0800000</t>
  </si>
  <si>
    <t>0810000</t>
  </si>
  <si>
    <t>Департамент розвитку інфраструктури міста виконкому Криворізької міської ради</t>
  </si>
  <si>
    <t>0712152</t>
  </si>
  <si>
    <t>2152</t>
  </si>
  <si>
    <t>Інші програми та заходи у сфері охорони здоров’я</t>
  </si>
  <si>
    <t xml:space="preserve">Проект унесення змін до показників міського бюджету міста Кривого Рогу                                 на 2020 рік </t>
  </si>
  <si>
    <t>Уточнені показники на 2020 рік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</si>
  <si>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01.01.2020</t>
  </si>
  <si>
    <t xml:space="preserve"> - дефіцит за рахунок розподілу залишків коштів, що склалися на рахунках спеціального фонду міського бюджету станом на 01.01.2020</t>
  </si>
  <si>
    <t xml:space="preserve">Інші субвенції з місцевого бюджету, у тому числі: 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</si>
  <si>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2020 році</t>
  </si>
  <si>
    <t>1100000</t>
  </si>
  <si>
    <t>1110000</t>
  </si>
  <si>
    <t>Департамент у справах сім'ї, молоді та спорту виконкому Криворізької  міської ради</t>
  </si>
  <si>
    <t>Департамент соціальної політики виконкому Криворізької міської рад</t>
  </si>
  <si>
    <t>Інші заходи у сфері соціального захисту і соціального забезпечення</t>
  </si>
  <si>
    <t>0813242</t>
  </si>
  <si>
    <t>3242</t>
  </si>
  <si>
    <t>Інша діяльність у сфері житлово-комунального господарства</t>
  </si>
  <si>
    <t>6090</t>
  </si>
  <si>
    <t xml:space="preserve">Затверджено на 2020 рік </t>
  </si>
  <si>
    <t>0611090</t>
  </si>
  <si>
    <t>1090</t>
  </si>
  <si>
    <t>Надання позашкільної освіти закладами позашкільної освіти, заходи із позашкільної роботи з дітьми</t>
  </si>
  <si>
    <t>0617520</t>
  </si>
  <si>
    <t>7520</t>
  </si>
  <si>
    <t>Реалізація Національної програми інформатизації</t>
  </si>
  <si>
    <t>у тому числі за бюджетом Покровського району в місті Кривому Розі</t>
  </si>
  <si>
    <t>Управління капітального будівництва виконкому Криворізької міської ради</t>
  </si>
  <si>
    <t>Інші заходи, пов'язані з економічною діяльністю</t>
  </si>
  <si>
    <t>Будівництво медичних установ та закладів</t>
  </si>
  <si>
    <t>0712010</t>
  </si>
  <si>
    <t>2010</t>
  </si>
  <si>
    <t xml:space="preserve">Багатопрофільна стаціонарна медична допомога населенню </t>
  </si>
  <si>
    <t>Будівництво споруд, установ та закладів фізичної культури і спорту</t>
  </si>
  <si>
    <t>0617325</t>
  </si>
  <si>
    <t>7325</t>
  </si>
  <si>
    <t xml:space="preserve">Офіційні трансферти </t>
  </si>
  <si>
    <t>Від органів державного управління</t>
  </si>
  <si>
    <t>Субвенції з місцевих бюджетів іншим місцевим бюджетам</t>
  </si>
  <si>
    <t>Доходи загального та спеціального фондів, разом:</t>
  </si>
  <si>
    <t>0611020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</si>
  <si>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</si>
  <si>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</si>
  <si>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0611010</t>
  </si>
  <si>
    <t>1010</t>
  </si>
  <si>
    <t>Надання дошкільної освіти</t>
  </si>
  <si>
    <t>0611070</t>
  </si>
  <si>
    <t>1070</t>
  </si>
  <si>
    <t>Надання загальної середньої освіти навчально-реабілітаційними центрами для дітей з особливими освітніми потребами,  зумовленими складними порушеннями розвитку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</si>
  <si>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</si>
  <si>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</si>
  <si>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</si>
  <si>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Виконавчий комітет Криворізької міської ради</t>
  </si>
  <si>
    <t>0217520</t>
  </si>
  <si>
    <t>Будівництво освітніх установ та закладів</t>
  </si>
  <si>
    <t>Департамент соціальної політики виконкому Криворізької міської ради</t>
  </si>
  <si>
    <t>у тому числі комунальні послуги та енергоносії</t>
  </si>
  <si>
    <t xml:space="preserve">             Додаток 1</t>
  </si>
  <si>
    <t>Інші субвенції з місцевого бюджету, у тому числі на:</t>
  </si>
  <si>
    <t xml:space="preserve"> - виконання доручень виборців депутатами обласної ради у 2020 році</t>
  </si>
  <si>
    <t>Доходи загального фонду разом:</t>
  </si>
  <si>
    <t>В.о. керуючої справами виконкому - заступник міського голови</t>
  </si>
  <si>
    <t xml:space="preserve"> Валентина Бєрлін</t>
  </si>
  <si>
    <t>0611080</t>
  </si>
  <si>
    <t>1080</t>
  </si>
  <si>
    <t>Надання загальної середньої освіти міжшкільними ресурсними центрами</t>
  </si>
  <si>
    <t>0611150</t>
  </si>
  <si>
    <t>1150</t>
  </si>
  <si>
    <t>Методичне забезпечення діяльності закладів освіти</t>
  </si>
  <si>
    <t>0611170</t>
  </si>
  <si>
    <t>1170</t>
  </si>
  <si>
    <t>Забезпечення діяльності інклюзивно-ресурсних центрів</t>
  </si>
  <si>
    <t>0611161</t>
  </si>
  <si>
    <t>1161</t>
  </si>
  <si>
    <t xml:space="preserve">Забезпечення діяльності інших закладів у сфері освіти </t>
  </si>
  <si>
    <t>0617321</t>
  </si>
  <si>
    <t>7321</t>
  </si>
  <si>
    <t>1115011</t>
  </si>
  <si>
    <t>5011</t>
  </si>
  <si>
    <t>Проведення навчально-тренувальних зборів і змагань з олімпійських видів спорту</t>
  </si>
  <si>
    <t>4030</t>
  </si>
  <si>
    <t>Забезпечення діяльності бібліотек</t>
  </si>
  <si>
    <t>1113121</t>
  </si>
  <si>
    <t>3121</t>
  </si>
  <si>
    <t>1113241</t>
  </si>
  <si>
    <t>3241</t>
  </si>
  <si>
    <t>1117520</t>
  </si>
  <si>
    <t>Утримання та забезпечення діяльності центрів соціальних служб для сім’ї, дітей та молоді</t>
  </si>
  <si>
    <t>Забезпечення діяльності інших закладів у сфері соціального захисту і соціального забезпечення</t>
  </si>
  <si>
    <t>0813241</t>
  </si>
  <si>
    <t>0817520</t>
  </si>
  <si>
    <t>0817693</t>
  </si>
  <si>
    <t>7693</t>
  </si>
  <si>
    <t>Інспекція з благоустрою виконкому Криворізької міської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</si>
  <si>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</si>
  <si>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 тому числі видатки споживання</t>
  </si>
  <si>
    <t>видатки розвитку</t>
  </si>
  <si>
    <t>Департамент регулювання містобудівної діяльності та земельних відносин виконкому Криворізької міської ради</t>
  </si>
  <si>
    <t>1617691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</si>
  <si>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</si>
  <si>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</si>
  <si>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</si>
  <si>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</si>
  <si>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</si>
  <si>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</si>
  <si>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 xml:space="preserve">Управління транспорту та телекомунікацій виконкому Криворізької міської ради </t>
  </si>
  <si>
    <t>Інші заходи у сфері автотранспорту</t>
  </si>
  <si>
    <t>Інші заходи у сфері електротранспорту</t>
  </si>
  <si>
    <t>Внески до статутного капіталу суб’єктів господарювання</t>
  </si>
  <si>
    <t>Природоохоронні заходи за рахунок цільових фондів</t>
  </si>
  <si>
    <t>Управління екології виконкому Криворізької міської ради</t>
  </si>
  <si>
    <t>Будівництво установ та закладів культури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</si>
  <si>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</si>
  <si>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</si>
  <si>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</si>
  <si>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0200000</t>
  </si>
  <si>
    <t>0210000</t>
  </si>
  <si>
    <t>Будівництво установ та закладів соціальної сфери</t>
  </si>
  <si>
    <t>Субвенції з державного бюджету місцевим бюджетам</t>
  </si>
  <si>
    <t xml:space="preserve">Субвенція з державного бюджету місцевим бюджетам на здійснення заходів щодо соціально-економічного розвитку окремих територій </t>
  </si>
  <si>
    <t>0817323</t>
  </si>
  <si>
    <t>7323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</si>
  <si>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</si>
  <si>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</si>
  <si>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</si>
  <si>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грн</t>
  </si>
  <si>
    <t>Будівництво об'єктів житлово-комунального господарства</t>
  </si>
  <si>
    <t>22.07.2020 №338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</si>
</sst>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4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3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 vertical="center"/>
    </xf>
    <xf numFmtId="0" fontId="23" fillId="0" borderId="0" xfId="0" applyFont="1"/>
    <xf numFmtId="4" fontId="23" fillId="0" borderId="0" xfId="0" applyNumberFormat="1" applyFont="1"/>
    <xf numFmtId="4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3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4" fontId="0" fillId="0" borderId="0" xfId="0" applyNumberFormat="1" applyFill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/>
    <xf numFmtId="0" fontId="5" fillId="4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/>
    <xf numFmtId="49" fontId="29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3" fontId="29" fillId="3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2"/>
  <sheetViews>
    <sheetView tabSelected="1" zoomScale="87" zoomScaleNormal="87" zoomScaleSheetLayoutView="89" workbookViewId="0">
      <selection activeCell="G3" sqref="G3"/>
    </sheetView>
  </sheetViews>
  <sheetFormatPr defaultRowHeight="12.75" x14ac:dyDescent="0.2"/>
  <cols>
    <col min="1" max="1" width="15.7109375" customWidth="1"/>
    <col min="2" max="2" width="12.85546875" customWidth="1"/>
    <col min="3" max="3" width="44.85546875" customWidth="1"/>
    <col min="4" max="4" width="19.85546875" customWidth="1"/>
    <col min="5" max="5" width="24" customWidth="1"/>
    <col min="6" max="6" width="20.5703125" customWidth="1"/>
    <col min="7" max="7" width="20.28515625" customWidth="1"/>
    <col min="8" max="8" width="32.2851562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0" customHeight="1" x14ac:dyDescent="0.7">
      <c r="A1" s="5"/>
      <c r="B1" s="5"/>
      <c r="C1" s="5"/>
      <c r="D1" s="28" t="s">
        <v>80</v>
      </c>
      <c r="E1" s="27"/>
      <c r="F1" s="24"/>
      <c r="G1" s="16"/>
    </row>
    <row r="2" spans="1:8" ht="24.75" customHeight="1" x14ac:dyDescent="0.65">
      <c r="A2" s="5"/>
      <c r="B2" s="5"/>
      <c r="C2" s="5"/>
      <c r="D2" s="28" t="s">
        <v>13</v>
      </c>
      <c r="E2" s="26"/>
      <c r="F2" s="25"/>
      <c r="G2" s="17"/>
    </row>
    <row r="3" spans="1:8" ht="18.75" customHeight="1" x14ac:dyDescent="0.35">
      <c r="A3" s="5"/>
      <c r="B3" s="5"/>
      <c r="C3" s="5"/>
      <c r="D3" s="98" t="s">
        <v>150</v>
      </c>
      <c r="E3" s="98"/>
      <c r="F3" s="17"/>
      <c r="G3" s="17"/>
    </row>
    <row r="4" spans="1:8" ht="54.6" customHeight="1" x14ac:dyDescent="0.25">
      <c r="A4" s="93" t="s">
        <v>27</v>
      </c>
      <c r="B4" s="93"/>
      <c r="C4" s="94"/>
      <c r="D4" s="94"/>
      <c r="E4" s="94"/>
      <c r="F4" s="94"/>
      <c r="G4" s="15"/>
      <c r="H4" s="1"/>
    </row>
    <row r="5" spans="1:8" ht="15" customHeight="1" x14ac:dyDescent="0.3">
      <c r="A5" s="5"/>
      <c r="B5" s="5"/>
      <c r="C5" s="5"/>
      <c r="D5" s="6"/>
      <c r="E5" s="6"/>
      <c r="F5" s="4" t="s">
        <v>148</v>
      </c>
      <c r="G5" s="4"/>
    </row>
    <row r="6" spans="1:8" ht="26.45" customHeight="1" x14ac:dyDescent="0.2">
      <c r="A6" s="95" t="s">
        <v>10</v>
      </c>
      <c r="B6" s="95" t="s">
        <v>15</v>
      </c>
      <c r="C6" s="95" t="s">
        <v>0</v>
      </c>
      <c r="D6" s="96" t="s">
        <v>42</v>
      </c>
      <c r="E6" s="96" t="s">
        <v>2</v>
      </c>
      <c r="F6" s="96" t="s">
        <v>28</v>
      </c>
      <c r="G6" s="22"/>
    </row>
    <row r="7" spans="1:8" ht="89.45" customHeight="1" x14ac:dyDescent="0.2">
      <c r="A7" s="95" t="s">
        <v>1</v>
      </c>
      <c r="B7" s="95"/>
      <c r="C7" s="95"/>
      <c r="D7" s="96"/>
      <c r="E7" s="96"/>
      <c r="F7" s="96"/>
      <c r="G7" s="22"/>
    </row>
    <row r="8" spans="1:8" ht="18.75" customHeight="1" x14ac:dyDescent="0.2">
      <c r="A8" s="70">
        <v>1</v>
      </c>
      <c r="B8" s="70">
        <v>2</v>
      </c>
      <c r="C8" s="70">
        <v>3</v>
      </c>
      <c r="D8" s="70">
        <v>4</v>
      </c>
      <c r="E8" s="70">
        <v>5</v>
      </c>
      <c r="F8" s="70">
        <v>6</v>
      </c>
      <c r="G8" s="22"/>
    </row>
    <row r="9" spans="1:8" ht="35.450000000000003" customHeight="1" x14ac:dyDescent="0.3">
      <c r="A9" s="40"/>
      <c r="B9" s="73"/>
      <c r="C9" s="41" t="s">
        <v>83</v>
      </c>
      <c r="D9" s="42">
        <v>7176188204</v>
      </c>
      <c r="E9" s="42">
        <f>E10</f>
        <v>13153271</v>
      </c>
      <c r="F9" s="42">
        <f t="shared" ref="F9" si="0">D9+E9</f>
        <v>7189341475</v>
      </c>
      <c r="G9" s="22"/>
    </row>
    <row r="10" spans="1:8" ht="26.45" customHeight="1" x14ac:dyDescent="0.3">
      <c r="A10" s="74"/>
      <c r="B10" s="75">
        <v>40000000</v>
      </c>
      <c r="C10" s="76" t="s">
        <v>59</v>
      </c>
      <c r="D10" s="77">
        <f>D11</f>
        <v>1107049865</v>
      </c>
      <c r="E10" s="77">
        <f>E11</f>
        <v>13153271</v>
      </c>
      <c r="F10" s="77">
        <f>D10+E10</f>
        <v>1120203136</v>
      </c>
      <c r="G10" s="22"/>
    </row>
    <row r="11" spans="1:8" ht="28.15" customHeight="1" x14ac:dyDescent="0.3">
      <c r="A11" s="74"/>
      <c r="B11" s="75">
        <v>41000000</v>
      </c>
      <c r="C11" s="76" t="s">
        <v>60</v>
      </c>
      <c r="D11" s="77">
        <v>1107049865</v>
      </c>
      <c r="E11" s="77">
        <f>E14+E12</f>
        <v>13153271</v>
      </c>
      <c r="F11" s="77">
        <f t="shared" ref="F11" si="1">D11+E11</f>
        <v>1120203136</v>
      </c>
      <c r="G11" s="22"/>
    </row>
    <row r="12" spans="1:8" ht="39" x14ac:dyDescent="0.3">
      <c r="A12" s="74"/>
      <c r="B12" s="75">
        <v>41030000</v>
      </c>
      <c r="C12" s="76" t="s">
        <v>141</v>
      </c>
      <c r="D12" s="77">
        <v>1028031500</v>
      </c>
      <c r="E12" s="77">
        <f>E13</f>
        <v>13073271</v>
      </c>
      <c r="F12" s="77">
        <f>D12+E12</f>
        <v>1041104771</v>
      </c>
      <c r="G12" s="22"/>
    </row>
    <row r="13" spans="1:8" ht="82.5" customHeight="1" x14ac:dyDescent="0.3">
      <c r="A13" s="74"/>
      <c r="B13" s="39">
        <v>41034500</v>
      </c>
      <c r="C13" s="33" t="s">
        <v>142</v>
      </c>
      <c r="D13" s="78">
        <v>0</v>
      </c>
      <c r="E13" s="67">
        <v>13073271</v>
      </c>
      <c r="F13" s="67">
        <f>D13+E13</f>
        <v>13073271</v>
      </c>
      <c r="G13" s="22"/>
    </row>
    <row r="14" spans="1:8" ht="34.15" customHeight="1" x14ac:dyDescent="0.3">
      <c r="A14" s="74"/>
      <c r="B14" s="75">
        <v>41050000</v>
      </c>
      <c r="C14" s="76" t="s">
        <v>61</v>
      </c>
      <c r="D14" s="77">
        <v>78979658</v>
      </c>
      <c r="E14" s="66">
        <f>E15</f>
        <v>80000</v>
      </c>
      <c r="F14" s="63">
        <f t="shared" ref="F14:F72" si="2">D14+E14</f>
        <v>79059658</v>
      </c>
      <c r="G14" s="22"/>
    </row>
    <row r="15" spans="1:8" ht="37.5" x14ac:dyDescent="0.3">
      <c r="A15" s="74"/>
      <c r="B15" s="39">
        <v>41053900</v>
      </c>
      <c r="C15" s="33" t="s">
        <v>81</v>
      </c>
      <c r="D15" s="78">
        <v>16958359</v>
      </c>
      <c r="E15" s="67">
        <f>E16</f>
        <v>80000</v>
      </c>
      <c r="F15" s="65">
        <f t="shared" si="2"/>
        <v>17038359</v>
      </c>
      <c r="G15" s="22"/>
    </row>
    <row r="16" spans="1:8" ht="48" customHeight="1" x14ac:dyDescent="0.3">
      <c r="A16" s="74"/>
      <c r="B16" s="39"/>
      <c r="C16" s="79" t="s">
        <v>82</v>
      </c>
      <c r="D16" s="80">
        <v>12665000</v>
      </c>
      <c r="E16" s="68">
        <v>80000</v>
      </c>
      <c r="F16" s="64">
        <f t="shared" si="2"/>
        <v>12745000</v>
      </c>
      <c r="G16" s="22"/>
    </row>
    <row r="17" spans="1:8" ht="42" customHeight="1" x14ac:dyDescent="0.3">
      <c r="A17" s="40"/>
      <c r="B17" s="40"/>
      <c r="C17" s="41" t="s">
        <v>62</v>
      </c>
      <c r="D17" s="42">
        <v>7415271482</v>
      </c>
      <c r="E17" s="42">
        <f>E9</f>
        <v>13153271</v>
      </c>
      <c r="F17" s="42">
        <f t="shared" si="2"/>
        <v>7428424753</v>
      </c>
      <c r="G17" s="22"/>
    </row>
    <row r="18" spans="1:8" ht="42" customHeight="1" x14ac:dyDescent="0.3">
      <c r="A18" s="81"/>
      <c r="B18" s="81"/>
      <c r="C18" s="41" t="s">
        <v>6</v>
      </c>
      <c r="D18" s="42">
        <f>778442+6265713160</f>
        <v>6266491602</v>
      </c>
      <c r="E18" s="42">
        <f>E19+E23+E37+E41+E51+E66+E69+E60</f>
        <v>-684905</v>
      </c>
      <c r="F18" s="42">
        <f t="shared" si="2"/>
        <v>6265806697</v>
      </c>
      <c r="G18" s="29"/>
      <c r="H18" s="2"/>
    </row>
    <row r="19" spans="1:8" ht="42" customHeight="1" x14ac:dyDescent="0.2">
      <c r="A19" s="43" t="s">
        <v>138</v>
      </c>
      <c r="B19" s="44"/>
      <c r="C19" s="44" t="s">
        <v>75</v>
      </c>
      <c r="D19" s="45">
        <v>243099211</v>
      </c>
      <c r="E19" s="45">
        <f>E20</f>
        <v>-26500</v>
      </c>
      <c r="F19" s="45">
        <f t="shared" si="2"/>
        <v>243072711</v>
      </c>
      <c r="G19" s="29"/>
      <c r="H19" s="2"/>
    </row>
    <row r="20" spans="1:8" ht="42" customHeight="1" x14ac:dyDescent="0.2">
      <c r="A20" s="43" t="s">
        <v>139</v>
      </c>
      <c r="B20" s="44"/>
      <c r="C20" s="44" t="s">
        <v>75</v>
      </c>
      <c r="D20" s="45">
        <v>241853976</v>
      </c>
      <c r="E20" s="45">
        <f>E22+E21</f>
        <v>-26500</v>
      </c>
      <c r="F20" s="45">
        <f t="shared" si="2"/>
        <v>241827476</v>
      </c>
      <c r="G20" s="29"/>
      <c r="H20" s="2"/>
    </row>
    <row r="21" spans="1:8" ht="75" x14ac:dyDescent="0.2">
      <c r="A21" s="46" t="s">
        <v>135</v>
      </c>
      <c r="B21" s="46" t="s">
        <v>136</v>
      </c>
      <c r="C21" s="33" t="s">
        <v>137</v>
      </c>
      <c r="D21" s="47">
        <v>222541643</v>
      </c>
      <c r="E21" s="47">
        <v>447200</v>
      </c>
      <c r="F21" s="47">
        <f t="shared" ref="F21" si="3">D21+E21</f>
        <v>222988843</v>
      </c>
      <c r="G21" s="29"/>
      <c r="H21" s="2"/>
    </row>
    <row r="22" spans="1:8" ht="38.450000000000003" customHeight="1" x14ac:dyDescent="0.2">
      <c r="A22" s="46" t="s">
        <v>76</v>
      </c>
      <c r="B22" s="46" t="s">
        <v>47</v>
      </c>
      <c r="C22" s="33" t="s">
        <v>48</v>
      </c>
      <c r="D22" s="47">
        <v>7950724</v>
      </c>
      <c r="E22" s="47">
        <v>-473700</v>
      </c>
      <c r="F22" s="47">
        <f t="shared" si="2"/>
        <v>7477024</v>
      </c>
      <c r="G22" s="29"/>
      <c r="H22" s="2"/>
    </row>
    <row r="23" spans="1:8" ht="41.45" customHeight="1" x14ac:dyDescent="0.2">
      <c r="A23" s="43" t="s">
        <v>16</v>
      </c>
      <c r="B23" s="44"/>
      <c r="C23" s="44" t="s">
        <v>20</v>
      </c>
      <c r="D23" s="45">
        <f>D24</f>
        <v>2734598196</v>
      </c>
      <c r="E23" s="45">
        <f>E24</f>
        <v>-1827655</v>
      </c>
      <c r="F23" s="45">
        <f t="shared" si="2"/>
        <v>2732770541</v>
      </c>
      <c r="G23" s="29"/>
      <c r="H23" s="2"/>
    </row>
    <row r="24" spans="1:8" ht="42" customHeight="1" x14ac:dyDescent="0.2">
      <c r="A24" s="43" t="s">
        <v>17</v>
      </c>
      <c r="B24" s="44"/>
      <c r="C24" s="44" t="s">
        <v>20</v>
      </c>
      <c r="D24" s="45">
        <v>2734598196</v>
      </c>
      <c r="E24" s="45">
        <f>E26+E28+E29+E31+E34+E35+E36+E30+E32+E33</f>
        <v>-1827655</v>
      </c>
      <c r="F24" s="45">
        <f t="shared" si="2"/>
        <v>2732770541</v>
      </c>
      <c r="G24" s="29"/>
      <c r="H24" s="2"/>
    </row>
    <row r="25" spans="1:8" ht="36" customHeight="1" x14ac:dyDescent="0.2">
      <c r="A25" s="53"/>
      <c r="B25" s="54"/>
      <c r="C25" s="54" t="s">
        <v>79</v>
      </c>
      <c r="D25" s="55">
        <v>253327316</v>
      </c>
      <c r="E25" s="55">
        <f>E27</f>
        <v>-2199000</v>
      </c>
      <c r="F25" s="55">
        <f>D25+E25</f>
        <v>251128316</v>
      </c>
      <c r="G25" s="29"/>
      <c r="H25" s="2"/>
    </row>
    <row r="26" spans="1:8" ht="34.15" customHeight="1" x14ac:dyDescent="0.2">
      <c r="A26" s="46" t="s">
        <v>66</v>
      </c>
      <c r="B26" s="46" t="s">
        <v>67</v>
      </c>
      <c r="C26" s="33" t="s">
        <v>68</v>
      </c>
      <c r="D26" s="47">
        <v>864985304</v>
      </c>
      <c r="E26" s="47">
        <v>-2111380</v>
      </c>
      <c r="F26" s="47">
        <f t="shared" si="2"/>
        <v>862873924</v>
      </c>
      <c r="G26" s="29"/>
      <c r="H26" s="2"/>
    </row>
    <row r="27" spans="1:8" ht="34.15" customHeight="1" x14ac:dyDescent="0.2">
      <c r="A27" s="46"/>
      <c r="B27" s="46"/>
      <c r="C27" s="48" t="s">
        <v>79</v>
      </c>
      <c r="D27" s="72">
        <v>88426212</v>
      </c>
      <c r="E27" s="72">
        <v>-2199000</v>
      </c>
      <c r="F27" s="72">
        <f>D27+E27</f>
        <v>86227212</v>
      </c>
      <c r="G27" s="29"/>
      <c r="H27" s="2"/>
    </row>
    <row r="28" spans="1:8" ht="77.45" customHeight="1" x14ac:dyDescent="0.2">
      <c r="A28" s="46" t="s">
        <v>63</v>
      </c>
      <c r="B28" s="46" t="s">
        <v>64</v>
      </c>
      <c r="C28" s="33" t="s">
        <v>65</v>
      </c>
      <c r="D28" s="47">
        <v>1463584309</v>
      </c>
      <c r="E28" s="47">
        <f>27000+121430</f>
        <v>148430</v>
      </c>
      <c r="F28" s="47">
        <f t="shared" si="2"/>
        <v>1463732739</v>
      </c>
      <c r="G28" s="29"/>
      <c r="H28" s="2"/>
    </row>
    <row r="29" spans="1:8" ht="101.45" customHeight="1" x14ac:dyDescent="0.2">
      <c r="A29" s="46" t="s">
        <v>69</v>
      </c>
      <c r="B29" s="46" t="s">
        <v>70</v>
      </c>
      <c r="C29" s="33" t="s">
        <v>71</v>
      </c>
      <c r="D29" s="47">
        <v>13045577</v>
      </c>
      <c r="E29" s="47">
        <v>28324</v>
      </c>
      <c r="F29" s="47">
        <f t="shared" si="2"/>
        <v>13073901</v>
      </c>
      <c r="G29" s="29"/>
      <c r="H29" s="2"/>
    </row>
    <row r="30" spans="1:8" ht="56.25" x14ac:dyDescent="0.2">
      <c r="A30" s="46" t="s">
        <v>86</v>
      </c>
      <c r="B30" s="46" t="s">
        <v>87</v>
      </c>
      <c r="C30" s="33" t="s">
        <v>88</v>
      </c>
      <c r="D30" s="47">
        <v>3674460</v>
      </c>
      <c r="E30" s="47">
        <v>5310</v>
      </c>
      <c r="F30" s="47">
        <f t="shared" si="2"/>
        <v>3679770</v>
      </c>
      <c r="G30" s="29"/>
      <c r="H30" s="2"/>
    </row>
    <row r="31" spans="1:8" ht="57" customHeight="1" x14ac:dyDescent="0.2">
      <c r="A31" s="46" t="s">
        <v>43</v>
      </c>
      <c r="B31" s="46" t="s">
        <v>44</v>
      </c>
      <c r="C31" s="33" t="s">
        <v>45</v>
      </c>
      <c r="D31" s="47">
        <v>151273366</v>
      </c>
      <c r="E31" s="47">
        <f>30000+48630</f>
        <v>78630</v>
      </c>
      <c r="F31" s="47">
        <f t="shared" si="2"/>
        <v>151351996</v>
      </c>
      <c r="G31" s="29"/>
      <c r="H31" s="2"/>
    </row>
    <row r="32" spans="1:8" ht="37.5" x14ac:dyDescent="0.2">
      <c r="A32" s="46" t="s">
        <v>89</v>
      </c>
      <c r="B32" s="46" t="s">
        <v>90</v>
      </c>
      <c r="C32" s="33" t="s">
        <v>91</v>
      </c>
      <c r="D32" s="47">
        <v>15530088</v>
      </c>
      <c r="E32" s="47">
        <v>120704</v>
      </c>
      <c r="F32" s="47">
        <f t="shared" si="2"/>
        <v>15650792</v>
      </c>
      <c r="G32" s="29"/>
      <c r="H32" s="2"/>
    </row>
    <row r="33" spans="1:8" ht="37.5" x14ac:dyDescent="0.2">
      <c r="A33" s="46" t="s">
        <v>95</v>
      </c>
      <c r="B33" s="46" t="s">
        <v>96</v>
      </c>
      <c r="C33" s="33" t="s">
        <v>97</v>
      </c>
      <c r="D33" s="47">
        <v>55834189</v>
      </c>
      <c r="E33" s="47">
        <v>350113</v>
      </c>
      <c r="F33" s="47">
        <f t="shared" si="2"/>
        <v>56184302</v>
      </c>
      <c r="G33" s="29"/>
      <c r="H33" s="2"/>
    </row>
    <row r="34" spans="1:8" ht="37.5" x14ac:dyDescent="0.2">
      <c r="A34" s="46" t="s">
        <v>92</v>
      </c>
      <c r="B34" s="46" t="s">
        <v>93</v>
      </c>
      <c r="C34" s="33" t="s">
        <v>94</v>
      </c>
      <c r="D34" s="47">
        <v>2468472</v>
      </c>
      <c r="E34" s="47">
        <v>12120</v>
      </c>
      <c r="F34" s="47">
        <f t="shared" si="2"/>
        <v>2480592</v>
      </c>
      <c r="G34" s="29"/>
      <c r="H34" s="2"/>
    </row>
    <row r="35" spans="1:8" ht="64.900000000000006" customHeight="1" x14ac:dyDescent="0.2">
      <c r="A35" s="46" t="s">
        <v>72</v>
      </c>
      <c r="B35" s="46" t="s">
        <v>73</v>
      </c>
      <c r="C35" s="33" t="s">
        <v>74</v>
      </c>
      <c r="D35" s="47">
        <v>114142590</v>
      </c>
      <c r="E35" s="47">
        <v>325745</v>
      </c>
      <c r="F35" s="47">
        <f t="shared" si="2"/>
        <v>114468335</v>
      </c>
      <c r="G35" s="29"/>
      <c r="H35" s="2"/>
    </row>
    <row r="36" spans="1:8" ht="39" customHeight="1" x14ac:dyDescent="0.2">
      <c r="A36" s="46" t="s">
        <v>46</v>
      </c>
      <c r="B36" s="46" t="s">
        <v>47</v>
      </c>
      <c r="C36" s="33" t="s">
        <v>48</v>
      </c>
      <c r="D36" s="47">
        <v>11540268</v>
      </c>
      <c r="E36" s="47">
        <v>-785651</v>
      </c>
      <c r="F36" s="47">
        <f t="shared" si="2"/>
        <v>10754617</v>
      </c>
      <c r="G36" s="29"/>
      <c r="H36" s="2"/>
    </row>
    <row r="37" spans="1:8" ht="40.15" customHeight="1" x14ac:dyDescent="0.2">
      <c r="A37" s="43" t="s">
        <v>18</v>
      </c>
      <c r="B37" s="44"/>
      <c r="C37" s="44" t="s">
        <v>11</v>
      </c>
      <c r="D37" s="45">
        <f>D38</f>
        <v>452965341</v>
      </c>
      <c r="E37" s="45">
        <f>E38</f>
        <v>-24269</v>
      </c>
      <c r="F37" s="45">
        <f t="shared" si="2"/>
        <v>452941072</v>
      </c>
      <c r="G37" s="29"/>
      <c r="H37" s="2"/>
    </row>
    <row r="38" spans="1:8" ht="37.15" customHeight="1" x14ac:dyDescent="0.2">
      <c r="A38" s="43" t="s">
        <v>19</v>
      </c>
      <c r="B38" s="44"/>
      <c r="C38" s="44" t="s">
        <v>11</v>
      </c>
      <c r="D38" s="45">
        <v>452965341</v>
      </c>
      <c r="E38" s="45">
        <f>SUM(E39:E40)</f>
        <v>-24269</v>
      </c>
      <c r="F38" s="45">
        <f t="shared" si="2"/>
        <v>452941072</v>
      </c>
      <c r="G38" s="36"/>
      <c r="H38" s="36"/>
    </row>
    <row r="39" spans="1:8" ht="37.15" customHeight="1" x14ac:dyDescent="0.2">
      <c r="A39" s="46" t="s">
        <v>53</v>
      </c>
      <c r="B39" s="46" t="s">
        <v>54</v>
      </c>
      <c r="C39" s="33" t="s">
        <v>55</v>
      </c>
      <c r="D39" s="47">
        <v>287518737</v>
      </c>
      <c r="E39" s="47">
        <v>14000</v>
      </c>
      <c r="F39" s="47">
        <f t="shared" si="2"/>
        <v>287532737</v>
      </c>
      <c r="G39" s="36"/>
      <c r="H39" s="36"/>
    </row>
    <row r="40" spans="1:8" ht="41.45" customHeight="1" x14ac:dyDescent="0.2">
      <c r="A40" s="46" t="s">
        <v>24</v>
      </c>
      <c r="B40" s="46" t="s">
        <v>25</v>
      </c>
      <c r="C40" s="33" t="s">
        <v>26</v>
      </c>
      <c r="D40" s="47">
        <v>15731672</v>
      </c>
      <c r="E40" s="47">
        <v>-38269</v>
      </c>
      <c r="F40" s="47">
        <f t="shared" si="2"/>
        <v>15693403</v>
      </c>
      <c r="G40" s="35"/>
      <c r="H40" s="35"/>
    </row>
    <row r="41" spans="1:8" ht="45" customHeight="1" x14ac:dyDescent="0.2">
      <c r="A41" s="43" t="s">
        <v>21</v>
      </c>
      <c r="B41" s="44"/>
      <c r="C41" s="44" t="str">
        <f>C42</f>
        <v>Департамент соціальної політики виконкому Криворізької міської рад</v>
      </c>
      <c r="D41" s="45">
        <f>D42</f>
        <v>426699489</v>
      </c>
      <c r="E41" s="45">
        <f>E42</f>
        <v>-57443145</v>
      </c>
      <c r="F41" s="45">
        <f t="shared" si="2"/>
        <v>369256344</v>
      </c>
      <c r="G41" s="35"/>
      <c r="H41" s="35"/>
    </row>
    <row r="42" spans="1:8" ht="45" customHeight="1" x14ac:dyDescent="0.2">
      <c r="A42" s="43" t="s">
        <v>22</v>
      </c>
      <c r="B42" s="44"/>
      <c r="C42" s="44" t="s">
        <v>36</v>
      </c>
      <c r="D42" s="45">
        <v>426699489</v>
      </c>
      <c r="E42" s="45">
        <f>E46+E49+E50+E45+E44+E48</f>
        <v>-57443145</v>
      </c>
      <c r="F42" s="45">
        <f t="shared" si="2"/>
        <v>369256344</v>
      </c>
      <c r="G42" s="35"/>
      <c r="H42" s="35"/>
    </row>
    <row r="43" spans="1:8" ht="45" customHeight="1" x14ac:dyDescent="0.2">
      <c r="A43" s="53"/>
      <c r="B43" s="54"/>
      <c r="C43" s="54" t="s">
        <v>79</v>
      </c>
      <c r="D43" s="55">
        <v>1997639</v>
      </c>
      <c r="E43" s="55">
        <f>E47</f>
        <v>-96000</v>
      </c>
      <c r="F43" s="55">
        <f>D43+E43</f>
        <v>1901639</v>
      </c>
      <c r="G43" s="35"/>
      <c r="H43" s="35"/>
    </row>
    <row r="44" spans="1:8" ht="56.25" x14ac:dyDescent="0.2">
      <c r="A44" s="61" t="s">
        <v>122</v>
      </c>
      <c r="B44" s="46" t="s">
        <v>123</v>
      </c>
      <c r="C44" s="69" t="s">
        <v>124</v>
      </c>
      <c r="D44" s="47">
        <v>29863400</v>
      </c>
      <c r="E44" s="47">
        <v>-12427700</v>
      </c>
      <c r="F44" s="47">
        <f t="shared" ref="F44:F45" si="4">D44+E44</f>
        <v>17435700</v>
      </c>
      <c r="G44" s="35"/>
      <c r="H44" s="35"/>
    </row>
    <row r="45" spans="1:8" ht="56.25" customHeight="1" x14ac:dyDescent="0.2">
      <c r="A45" s="61" t="s">
        <v>125</v>
      </c>
      <c r="B45" s="46" t="s">
        <v>126</v>
      </c>
      <c r="C45" s="69" t="s">
        <v>127</v>
      </c>
      <c r="D45" s="47">
        <v>130778300</v>
      </c>
      <c r="E45" s="47">
        <v>-45129900</v>
      </c>
      <c r="F45" s="47">
        <f t="shared" si="4"/>
        <v>85648400</v>
      </c>
      <c r="G45" s="35"/>
      <c r="H45" s="35"/>
    </row>
    <row r="46" spans="1:8" ht="56.25" x14ac:dyDescent="0.2">
      <c r="A46" s="61" t="s">
        <v>112</v>
      </c>
      <c r="B46" s="46" t="s">
        <v>108</v>
      </c>
      <c r="C46" s="69" t="s">
        <v>111</v>
      </c>
      <c r="D46" s="47">
        <v>17067724</v>
      </c>
      <c r="E46" s="47">
        <v>-90919</v>
      </c>
      <c r="F46" s="47">
        <f t="shared" si="2"/>
        <v>16976805</v>
      </c>
      <c r="G46" s="35"/>
      <c r="H46" s="35"/>
    </row>
    <row r="47" spans="1:8" ht="33" x14ac:dyDescent="0.2">
      <c r="A47" s="46"/>
      <c r="B47" s="46"/>
      <c r="C47" s="48" t="s">
        <v>79</v>
      </c>
      <c r="D47" s="72">
        <v>1997639</v>
      </c>
      <c r="E47" s="72">
        <v>-96000</v>
      </c>
      <c r="F47" s="72">
        <f>D47+E47</f>
        <v>1901639</v>
      </c>
      <c r="G47" s="35"/>
      <c r="H47" s="35"/>
    </row>
    <row r="48" spans="1:8" ht="37.5" x14ac:dyDescent="0.2">
      <c r="A48" s="46" t="s">
        <v>38</v>
      </c>
      <c r="B48" s="46" t="s">
        <v>39</v>
      </c>
      <c r="C48" s="33" t="s">
        <v>37</v>
      </c>
      <c r="D48" s="47">
        <v>148297037</v>
      </c>
      <c r="E48" s="47">
        <f>80000+130455</f>
        <v>210455</v>
      </c>
      <c r="F48" s="47">
        <f t="shared" ref="F48" si="5">D48+E48</f>
        <v>148507492</v>
      </c>
      <c r="G48" s="35"/>
      <c r="H48" s="35"/>
    </row>
    <row r="49" spans="1:8" ht="45" customHeight="1" x14ac:dyDescent="0.2">
      <c r="A49" s="61" t="s">
        <v>113</v>
      </c>
      <c r="B49" s="46" t="s">
        <v>47</v>
      </c>
      <c r="C49" s="33" t="s">
        <v>48</v>
      </c>
      <c r="D49" s="47">
        <v>13249937</v>
      </c>
      <c r="E49" s="47">
        <v>-15296</v>
      </c>
      <c r="F49" s="47">
        <f t="shared" si="2"/>
        <v>13234641</v>
      </c>
      <c r="G49" s="35"/>
      <c r="H49" s="35"/>
    </row>
    <row r="50" spans="1:8" ht="41.45" customHeight="1" x14ac:dyDescent="0.2">
      <c r="A50" s="46" t="s">
        <v>114</v>
      </c>
      <c r="B50" s="46" t="s">
        <v>115</v>
      </c>
      <c r="C50" s="33" t="s">
        <v>51</v>
      </c>
      <c r="D50" s="47">
        <v>3740000</v>
      </c>
      <c r="E50" s="47">
        <v>10215</v>
      </c>
      <c r="F50" s="47">
        <f t="shared" si="2"/>
        <v>3750215</v>
      </c>
      <c r="G50" s="35"/>
      <c r="H50" s="35"/>
    </row>
    <row r="51" spans="1:8" ht="46.15" customHeight="1" x14ac:dyDescent="0.2">
      <c r="A51" s="49">
        <v>1000000</v>
      </c>
      <c r="B51" s="44"/>
      <c r="C51" s="44" t="s">
        <v>12</v>
      </c>
      <c r="D51" s="45">
        <f>D52</f>
        <v>270856520</v>
      </c>
      <c r="E51" s="45">
        <f>E52</f>
        <v>0</v>
      </c>
      <c r="F51" s="45">
        <f t="shared" si="2"/>
        <v>270856520</v>
      </c>
      <c r="G51" s="36"/>
      <c r="H51" s="2"/>
    </row>
    <row r="52" spans="1:8" ht="43.15" customHeight="1" x14ac:dyDescent="0.2">
      <c r="A52" s="49">
        <v>1010000</v>
      </c>
      <c r="B52" s="44"/>
      <c r="C52" s="44" t="s">
        <v>12</v>
      </c>
      <c r="D52" s="45">
        <v>270856520</v>
      </c>
      <c r="E52" s="45">
        <f>E58+E59</f>
        <v>0</v>
      </c>
      <c r="F52" s="45">
        <f t="shared" si="2"/>
        <v>270856520</v>
      </c>
      <c r="G52" s="36"/>
      <c r="H52" s="2"/>
    </row>
    <row r="53" spans="1:8" ht="60" hidden="1" customHeight="1" x14ac:dyDescent="0.2">
      <c r="A53" s="82" t="s">
        <v>33</v>
      </c>
      <c r="B53" s="83"/>
      <c r="C53" s="83" t="str">
        <f>C54</f>
        <v>Департамент у справах сім'ї, молоді та спорту виконкому Криворізької  міської ради</v>
      </c>
      <c r="D53" s="84"/>
      <c r="E53" s="84">
        <f>E54</f>
        <v>0</v>
      </c>
      <c r="F53" s="84">
        <f t="shared" si="2"/>
        <v>0</v>
      </c>
      <c r="G53" s="36"/>
      <c r="H53" s="2"/>
    </row>
    <row r="54" spans="1:8" ht="63.6" hidden="1" customHeight="1" x14ac:dyDescent="0.2">
      <c r="A54" s="82" t="s">
        <v>34</v>
      </c>
      <c r="B54" s="83"/>
      <c r="C54" s="83" t="s">
        <v>35</v>
      </c>
      <c r="D54" s="84"/>
      <c r="E54" s="84">
        <f>SUM(E55:E55)</f>
        <v>0</v>
      </c>
      <c r="F54" s="84">
        <f t="shared" si="2"/>
        <v>0</v>
      </c>
      <c r="G54" s="36"/>
      <c r="H54" s="2"/>
    </row>
    <row r="55" spans="1:8" ht="39.6" hidden="1" customHeight="1" x14ac:dyDescent="0.2">
      <c r="A55" s="89">
        <v>1119770</v>
      </c>
      <c r="B55" s="89">
        <v>9770</v>
      </c>
      <c r="C55" s="86" t="s">
        <v>31</v>
      </c>
      <c r="D55" s="87"/>
      <c r="E55" s="87">
        <f>E56</f>
        <v>0</v>
      </c>
      <c r="F55" s="87">
        <f t="shared" si="2"/>
        <v>0</v>
      </c>
      <c r="G55" s="36"/>
      <c r="H55" s="2"/>
    </row>
    <row r="56" spans="1:8" ht="118.9" hidden="1" customHeight="1" x14ac:dyDescent="0.2">
      <c r="A56" s="85"/>
      <c r="B56" s="85"/>
      <c r="C56" s="62" t="s">
        <v>32</v>
      </c>
      <c r="D56" s="88"/>
      <c r="E56" s="88">
        <f>E57</f>
        <v>0</v>
      </c>
      <c r="F56" s="88">
        <f t="shared" si="2"/>
        <v>0</v>
      </c>
      <c r="G56" s="36"/>
      <c r="H56" s="2"/>
    </row>
    <row r="57" spans="1:8" ht="53.45" hidden="1" customHeight="1" x14ac:dyDescent="0.2">
      <c r="A57" s="85"/>
      <c r="B57" s="85"/>
      <c r="C57" s="62" t="s">
        <v>49</v>
      </c>
      <c r="D57" s="88"/>
      <c r="E57" s="88"/>
      <c r="F57" s="88">
        <f t="shared" si="2"/>
        <v>0</v>
      </c>
      <c r="G57" s="36"/>
      <c r="H57" s="2"/>
    </row>
    <row r="58" spans="1:8" ht="39" customHeight="1" x14ac:dyDescent="0.2">
      <c r="A58" s="39">
        <v>1014030</v>
      </c>
      <c r="B58" s="46" t="s">
        <v>103</v>
      </c>
      <c r="C58" s="33" t="s">
        <v>104</v>
      </c>
      <c r="D58" s="47">
        <v>34274195</v>
      </c>
      <c r="E58" s="47">
        <v>30000</v>
      </c>
      <c r="F58" s="47">
        <f>D58+E58</f>
        <v>34304195</v>
      </c>
      <c r="G58" s="36"/>
      <c r="H58" s="2"/>
    </row>
    <row r="59" spans="1:8" ht="37.5" x14ac:dyDescent="0.2">
      <c r="A59" s="39">
        <v>1017520</v>
      </c>
      <c r="B59" s="46" t="s">
        <v>47</v>
      </c>
      <c r="C59" s="33" t="s">
        <v>48</v>
      </c>
      <c r="D59" s="47">
        <v>904184</v>
      </c>
      <c r="E59" s="47">
        <v>-30000</v>
      </c>
      <c r="F59" s="47">
        <f>D59+E59</f>
        <v>874184</v>
      </c>
      <c r="G59" s="36"/>
      <c r="H59" s="2"/>
    </row>
    <row r="60" spans="1:8" ht="53.45" customHeight="1" x14ac:dyDescent="0.2">
      <c r="A60" s="43" t="s">
        <v>33</v>
      </c>
      <c r="B60" s="44"/>
      <c r="C60" s="44" t="str">
        <f>C61</f>
        <v>Департамент у справах сім'ї, молоді та спорту виконкому Криворізької  міської ради</v>
      </c>
      <c r="D60" s="45">
        <f>D61</f>
        <v>30190450</v>
      </c>
      <c r="E60" s="45">
        <f>E61</f>
        <v>-25000</v>
      </c>
      <c r="F60" s="45">
        <f t="shared" si="2"/>
        <v>30165450</v>
      </c>
      <c r="G60" s="36"/>
      <c r="H60" s="2"/>
    </row>
    <row r="61" spans="1:8" ht="53.45" customHeight="1" x14ac:dyDescent="0.2">
      <c r="A61" s="43" t="s">
        <v>34</v>
      </c>
      <c r="B61" s="44"/>
      <c r="C61" s="44" t="s">
        <v>35</v>
      </c>
      <c r="D61" s="45">
        <v>30190450</v>
      </c>
      <c r="E61" s="45">
        <f>SUM(E62:E65)</f>
        <v>-25000</v>
      </c>
      <c r="F61" s="45">
        <f t="shared" si="2"/>
        <v>30165450</v>
      </c>
      <c r="G61" s="36"/>
      <c r="H61" s="2"/>
    </row>
    <row r="62" spans="1:8" ht="53.45" customHeight="1" x14ac:dyDescent="0.2">
      <c r="A62" s="46" t="s">
        <v>105</v>
      </c>
      <c r="B62" s="46" t="s">
        <v>106</v>
      </c>
      <c r="C62" s="33" t="s">
        <v>110</v>
      </c>
      <c r="D62" s="47">
        <v>9271042</v>
      </c>
      <c r="E62" s="47">
        <v>74593</v>
      </c>
      <c r="F62" s="47">
        <f t="shared" ref="F62:F63" si="6">D62+E62</f>
        <v>9345635</v>
      </c>
      <c r="G62" s="36"/>
      <c r="H62" s="2"/>
    </row>
    <row r="63" spans="1:8" ht="53.45" customHeight="1" x14ac:dyDescent="0.2">
      <c r="A63" s="46" t="s">
        <v>107</v>
      </c>
      <c r="B63" s="46" t="s">
        <v>108</v>
      </c>
      <c r="C63" s="33" t="s">
        <v>111</v>
      </c>
      <c r="D63" s="47">
        <v>1570720</v>
      </c>
      <c r="E63" s="47">
        <v>10000</v>
      </c>
      <c r="F63" s="47">
        <f t="shared" si="6"/>
        <v>1580720</v>
      </c>
      <c r="G63" s="36"/>
      <c r="H63" s="2"/>
    </row>
    <row r="64" spans="1:8" ht="53.45" customHeight="1" x14ac:dyDescent="0.2">
      <c r="A64" s="46" t="s">
        <v>100</v>
      </c>
      <c r="B64" s="46" t="s">
        <v>101</v>
      </c>
      <c r="C64" s="33" t="s">
        <v>102</v>
      </c>
      <c r="D64" s="47">
        <v>700760</v>
      </c>
      <c r="E64" s="47">
        <v>-25000</v>
      </c>
      <c r="F64" s="47">
        <f t="shared" si="2"/>
        <v>675760</v>
      </c>
      <c r="G64" s="36"/>
      <c r="H64" s="2"/>
    </row>
    <row r="65" spans="1:9" ht="37.5" x14ac:dyDescent="0.2">
      <c r="A65" s="46" t="s">
        <v>109</v>
      </c>
      <c r="B65" s="46" t="s">
        <v>47</v>
      </c>
      <c r="C65" s="33" t="s">
        <v>48</v>
      </c>
      <c r="D65" s="47">
        <v>112673</v>
      </c>
      <c r="E65" s="47">
        <v>-84593</v>
      </c>
      <c r="F65" s="47">
        <f t="shared" ref="F65" si="7">D65+E65</f>
        <v>28080</v>
      </c>
      <c r="G65" s="36"/>
      <c r="H65" s="2"/>
    </row>
    <row r="66" spans="1:9" ht="64.150000000000006" customHeight="1" x14ac:dyDescent="0.2">
      <c r="A66" s="49">
        <v>1200000</v>
      </c>
      <c r="B66" s="44"/>
      <c r="C66" s="44" t="s">
        <v>23</v>
      </c>
      <c r="D66" s="45">
        <f>D67</f>
        <v>831799981</v>
      </c>
      <c r="E66" s="45">
        <f>E67</f>
        <v>-495936</v>
      </c>
      <c r="F66" s="45">
        <f t="shared" si="2"/>
        <v>831304045</v>
      </c>
      <c r="G66" s="29"/>
      <c r="H66" s="2"/>
    </row>
    <row r="67" spans="1:9" ht="59.45" customHeight="1" x14ac:dyDescent="0.2">
      <c r="A67" s="49">
        <v>1210000</v>
      </c>
      <c r="B67" s="44"/>
      <c r="C67" s="44" t="s">
        <v>23</v>
      </c>
      <c r="D67" s="45">
        <v>831799981</v>
      </c>
      <c r="E67" s="45">
        <f>SUM(E68:E68)</f>
        <v>-495936</v>
      </c>
      <c r="F67" s="45">
        <f t="shared" si="2"/>
        <v>831304045</v>
      </c>
      <c r="G67" s="36"/>
      <c r="H67" s="2"/>
      <c r="I67" s="32"/>
    </row>
    <row r="68" spans="1:9" ht="39" customHeight="1" x14ac:dyDescent="0.2">
      <c r="A68" s="60">
        <v>1216090</v>
      </c>
      <c r="B68" s="46" t="s">
        <v>41</v>
      </c>
      <c r="C68" s="33" t="s">
        <v>40</v>
      </c>
      <c r="D68" s="47">
        <v>48234035</v>
      </c>
      <c r="E68" s="47">
        <f>-365481-130455</f>
        <v>-495936</v>
      </c>
      <c r="F68" s="47">
        <f t="shared" si="2"/>
        <v>47738099</v>
      </c>
      <c r="G68" s="29"/>
      <c r="H68" s="2"/>
    </row>
    <row r="69" spans="1:9" ht="59.45" customHeight="1" x14ac:dyDescent="0.2">
      <c r="A69" s="49">
        <v>1900000</v>
      </c>
      <c r="B69" s="44"/>
      <c r="C69" s="44" t="s">
        <v>128</v>
      </c>
      <c r="D69" s="45">
        <f>D70</f>
        <v>530131624</v>
      </c>
      <c r="E69" s="45">
        <f>E70</f>
        <v>59157600</v>
      </c>
      <c r="F69" s="45">
        <f t="shared" si="2"/>
        <v>589289224</v>
      </c>
      <c r="G69" s="29"/>
      <c r="H69" s="2"/>
    </row>
    <row r="70" spans="1:9" ht="62.45" customHeight="1" x14ac:dyDescent="0.2">
      <c r="A70" s="49">
        <v>1910000</v>
      </c>
      <c r="B70" s="44"/>
      <c r="C70" s="44" t="s">
        <v>128</v>
      </c>
      <c r="D70" s="45">
        <v>530131624</v>
      </c>
      <c r="E70" s="45">
        <f>SUM(E71:E72)</f>
        <v>59157600</v>
      </c>
      <c r="F70" s="45">
        <f t="shared" si="2"/>
        <v>589289224</v>
      </c>
      <c r="G70" s="29"/>
      <c r="H70" s="2"/>
    </row>
    <row r="71" spans="1:9" ht="37.15" customHeight="1" x14ac:dyDescent="0.2">
      <c r="A71" s="60">
        <v>1917413</v>
      </c>
      <c r="B71" s="39">
        <v>7413</v>
      </c>
      <c r="C71" s="33" t="s">
        <v>129</v>
      </c>
      <c r="D71" s="47">
        <v>29339100</v>
      </c>
      <c r="E71" s="47">
        <v>12427700</v>
      </c>
      <c r="F71" s="47">
        <f t="shared" si="2"/>
        <v>41766800</v>
      </c>
      <c r="G71" s="29"/>
      <c r="H71" s="2"/>
    </row>
    <row r="72" spans="1:9" ht="37.5" x14ac:dyDescent="0.2">
      <c r="A72" s="60">
        <v>1917426</v>
      </c>
      <c r="B72" s="39">
        <v>7426</v>
      </c>
      <c r="C72" s="33" t="s">
        <v>130</v>
      </c>
      <c r="D72" s="47">
        <v>455731024</v>
      </c>
      <c r="E72" s="47">
        <f>45129900+1600000</f>
        <v>46729900</v>
      </c>
      <c r="F72" s="47">
        <f t="shared" si="2"/>
        <v>502460924</v>
      </c>
      <c r="G72" s="29"/>
      <c r="H72" s="2"/>
    </row>
    <row r="73" spans="1:9" ht="43.9" customHeight="1" x14ac:dyDescent="0.3">
      <c r="A73" s="40"/>
      <c r="B73" s="40"/>
      <c r="C73" s="41" t="s">
        <v>7</v>
      </c>
      <c r="D73" s="42">
        <v>1421447017</v>
      </c>
      <c r="E73" s="42">
        <f>E80+E93+E100+E105+E118+E125+E113+E130+E135+E75</f>
        <v>13838176</v>
      </c>
      <c r="F73" s="42">
        <f t="shared" ref="F73:F143" si="8">D73+E73</f>
        <v>1435285193</v>
      </c>
      <c r="G73" s="7"/>
      <c r="H73" s="2"/>
    </row>
    <row r="74" spans="1:9" ht="27.6" customHeight="1" x14ac:dyDescent="0.3">
      <c r="A74" s="40"/>
      <c r="B74" s="40"/>
      <c r="C74" s="51" t="s">
        <v>5</v>
      </c>
      <c r="D74" s="52">
        <v>1204918630</v>
      </c>
      <c r="E74" s="52">
        <f>E82+E95+E102+E120+E127+E77+E132+E107</f>
        <v>13838176</v>
      </c>
      <c r="F74" s="52">
        <f t="shared" si="8"/>
        <v>1218756806</v>
      </c>
      <c r="G74" s="7"/>
      <c r="H74" s="2"/>
    </row>
    <row r="75" spans="1:9" ht="39" x14ac:dyDescent="0.2">
      <c r="A75" s="43" t="s">
        <v>138</v>
      </c>
      <c r="B75" s="44"/>
      <c r="C75" s="44" t="s">
        <v>75</v>
      </c>
      <c r="D75" s="45">
        <v>4917001</v>
      </c>
      <c r="E75" s="45">
        <f>E76</f>
        <v>26500</v>
      </c>
      <c r="F75" s="45">
        <f t="shared" si="8"/>
        <v>4943501</v>
      </c>
      <c r="G75" s="7"/>
      <c r="H75" s="2"/>
    </row>
    <row r="76" spans="1:9" ht="39" x14ac:dyDescent="0.2">
      <c r="A76" s="43" t="s">
        <v>139</v>
      </c>
      <c r="B76" s="44"/>
      <c r="C76" s="44" t="s">
        <v>75</v>
      </c>
      <c r="D76" s="45">
        <v>4245107</v>
      </c>
      <c r="E76" s="45">
        <f>E78</f>
        <v>26500</v>
      </c>
      <c r="F76" s="45">
        <f t="shared" si="8"/>
        <v>4271607</v>
      </c>
      <c r="G76" s="7"/>
      <c r="H76" s="2"/>
    </row>
    <row r="77" spans="1:9" ht="27" customHeight="1" x14ac:dyDescent="0.2">
      <c r="A77" s="53"/>
      <c r="B77" s="54"/>
      <c r="C77" s="54" t="s">
        <v>5</v>
      </c>
      <c r="D77" s="55">
        <v>4172545</v>
      </c>
      <c r="E77" s="55">
        <f>E79</f>
        <v>26500</v>
      </c>
      <c r="F77" s="55">
        <f t="shared" ref="F77" si="9">D77+E77</f>
        <v>4199045</v>
      </c>
      <c r="G77" s="7"/>
      <c r="H77" s="2"/>
    </row>
    <row r="78" spans="1:9" ht="75" x14ac:dyDescent="0.2">
      <c r="A78" s="46" t="s">
        <v>135</v>
      </c>
      <c r="B78" s="46" t="s">
        <v>136</v>
      </c>
      <c r="C78" s="33" t="s">
        <v>137</v>
      </c>
      <c r="D78" s="47">
        <v>129862</v>
      </c>
      <c r="E78" s="47">
        <f>E79</f>
        <v>26500</v>
      </c>
      <c r="F78" s="47">
        <f t="shared" si="8"/>
        <v>156362</v>
      </c>
      <c r="G78" s="7"/>
      <c r="H78" s="2"/>
    </row>
    <row r="79" spans="1:9" ht="27.6" customHeight="1" x14ac:dyDescent="0.2">
      <c r="A79" s="56"/>
      <c r="B79" s="56"/>
      <c r="C79" s="48" t="s">
        <v>5</v>
      </c>
      <c r="D79" s="50">
        <v>57300</v>
      </c>
      <c r="E79" s="47">
        <v>26500</v>
      </c>
      <c r="F79" s="50">
        <f t="shared" ref="F79" si="10">D79+E79</f>
        <v>83800</v>
      </c>
      <c r="G79" s="7"/>
      <c r="H79" s="2"/>
    </row>
    <row r="80" spans="1:9" ht="43.15" customHeight="1" x14ac:dyDescent="0.2">
      <c r="A80" s="43" t="s">
        <v>16</v>
      </c>
      <c r="B80" s="44"/>
      <c r="C80" s="44" t="s">
        <v>20</v>
      </c>
      <c r="D80" s="45">
        <f>D81</f>
        <v>282012627</v>
      </c>
      <c r="E80" s="45">
        <f>E81</f>
        <v>2066405</v>
      </c>
      <c r="F80" s="45">
        <f t="shared" si="8"/>
        <v>284079032</v>
      </c>
      <c r="G80" s="7"/>
      <c r="H80" s="2"/>
    </row>
    <row r="81" spans="1:8" ht="44.45" customHeight="1" x14ac:dyDescent="0.2">
      <c r="A81" s="43" t="s">
        <v>17</v>
      </c>
      <c r="B81" s="44"/>
      <c r="C81" s="44" t="s">
        <v>20</v>
      </c>
      <c r="D81" s="45">
        <v>282012627</v>
      </c>
      <c r="E81" s="45">
        <f>E83+E85+E87+E89+E91</f>
        <v>2066405</v>
      </c>
      <c r="F81" s="45">
        <f t="shared" si="8"/>
        <v>284079032</v>
      </c>
      <c r="G81" s="7"/>
      <c r="H81" s="2"/>
    </row>
    <row r="82" spans="1:8" ht="27.6" customHeight="1" x14ac:dyDescent="0.2">
      <c r="A82" s="53"/>
      <c r="B82" s="54"/>
      <c r="C82" s="54" t="s">
        <v>5</v>
      </c>
      <c r="D82" s="55">
        <v>167252625</v>
      </c>
      <c r="E82" s="55">
        <f>E84+E86+E88+E90+E92</f>
        <v>2066405</v>
      </c>
      <c r="F82" s="55">
        <f t="shared" si="8"/>
        <v>169319030</v>
      </c>
      <c r="G82" s="7"/>
      <c r="H82" s="2"/>
    </row>
    <row r="83" spans="1:8" ht="82.15" customHeight="1" x14ac:dyDescent="0.2">
      <c r="A83" s="46" t="s">
        <v>63</v>
      </c>
      <c r="B83" s="46" t="s">
        <v>64</v>
      </c>
      <c r="C83" s="33" t="s">
        <v>65</v>
      </c>
      <c r="D83" s="47">
        <v>69683697</v>
      </c>
      <c r="E83" s="47">
        <f>E84</f>
        <v>123750</v>
      </c>
      <c r="F83" s="47">
        <f t="shared" si="8"/>
        <v>69807447</v>
      </c>
      <c r="G83" s="7"/>
      <c r="H83" s="2"/>
    </row>
    <row r="84" spans="1:8" ht="23.45" customHeight="1" x14ac:dyDescent="0.2">
      <c r="A84" s="56"/>
      <c r="B84" s="56"/>
      <c r="C84" s="48" t="s">
        <v>5</v>
      </c>
      <c r="D84" s="50">
        <v>16457564</v>
      </c>
      <c r="E84" s="47">
        <f>30000+14500+79250</f>
        <v>123750</v>
      </c>
      <c r="F84" s="50">
        <f t="shared" si="8"/>
        <v>16581314</v>
      </c>
      <c r="G84" s="7"/>
      <c r="H84" s="2"/>
    </row>
    <row r="85" spans="1:8" ht="56.25" x14ac:dyDescent="0.2">
      <c r="A85" s="46" t="s">
        <v>72</v>
      </c>
      <c r="B85" s="46" t="s">
        <v>73</v>
      </c>
      <c r="C85" s="33" t="s">
        <v>74</v>
      </c>
      <c r="D85" s="47">
        <v>4292730</v>
      </c>
      <c r="E85" s="47">
        <f>E86</f>
        <v>396157</v>
      </c>
      <c r="F85" s="47">
        <f t="shared" si="8"/>
        <v>4688887</v>
      </c>
      <c r="G85" s="7"/>
      <c r="H85" s="2"/>
    </row>
    <row r="86" spans="1:8" ht="23.45" customHeight="1" x14ac:dyDescent="0.2">
      <c r="A86" s="56"/>
      <c r="B86" s="56"/>
      <c r="C86" s="48" t="s">
        <v>5</v>
      </c>
      <c r="D86" s="50">
        <v>89771</v>
      </c>
      <c r="E86" s="50">
        <v>396157</v>
      </c>
      <c r="F86" s="50">
        <f t="shared" si="8"/>
        <v>485928</v>
      </c>
      <c r="G86" s="7"/>
      <c r="H86" s="2"/>
    </row>
    <row r="87" spans="1:8" ht="37.5" x14ac:dyDescent="0.2">
      <c r="A87" s="46" t="s">
        <v>98</v>
      </c>
      <c r="B87" s="46" t="s">
        <v>99</v>
      </c>
      <c r="C87" s="33" t="s">
        <v>77</v>
      </c>
      <c r="D87" s="47">
        <f>D88</f>
        <v>68381866</v>
      </c>
      <c r="E87" s="47">
        <f>E88</f>
        <v>2205000</v>
      </c>
      <c r="F87" s="47">
        <f t="shared" si="8"/>
        <v>70586866</v>
      </c>
      <c r="G87" s="7"/>
      <c r="H87" s="2"/>
    </row>
    <row r="88" spans="1:8" ht="22.15" customHeight="1" x14ac:dyDescent="0.2">
      <c r="A88" s="56"/>
      <c r="B88" s="56"/>
      <c r="C88" s="48" t="s">
        <v>5</v>
      </c>
      <c r="D88" s="50">
        <v>68381866</v>
      </c>
      <c r="E88" s="50">
        <f>2199000+6000</f>
        <v>2205000</v>
      </c>
      <c r="F88" s="50">
        <f t="shared" si="8"/>
        <v>70586866</v>
      </c>
      <c r="G88" s="7"/>
      <c r="H88" s="2"/>
    </row>
    <row r="89" spans="1:8" ht="51.6" customHeight="1" x14ac:dyDescent="0.2">
      <c r="A89" s="46" t="s">
        <v>57</v>
      </c>
      <c r="B89" s="46" t="s">
        <v>58</v>
      </c>
      <c r="C89" s="33" t="s">
        <v>56</v>
      </c>
      <c r="D89" s="47">
        <f>D90</f>
        <v>65655292</v>
      </c>
      <c r="E89" s="47">
        <f>E90</f>
        <v>-666502</v>
      </c>
      <c r="F89" s="47">
        <f t="shared" si="8"/>
        <v>64988790</v>
      </c>
      <c r="G89" s="7"/>
      <c r="H89" s="2"/>
    </row>
    <row r="90" spans="1:8" ht="24" customHeight="1" x14ac:dyDescent="0.2">
      <c r="A90" s="56"/>
      <c r="B90" s="56"/>
      <c r="C90" s="48" t="s">
        <v>5</v>
      </c>
      <c r="D90" s="50">
        <v>65655292</v>
      </c>
      <c r="E90" s="50">
        <f>-660502-6000</f>
        <v>-666502</v>
      </c>
      <c r="F90" s="50">
        <f t="shared" si="8"/>
        <v>64988790</v>
      </c>
      <c r="G90" s="7"/>
      <c r="H90" s="2"/>
    </row>
    <row r="91" spans="1:8" ht="40.9" customHeight="1" x14ac:dyDescent="0.2">
      <c r="A91" s="46" t="s">
        <v>46</v>
      </c>
      <c r="B91" s="46" t="s">
        <v>47</v>
      </c>
      <c r="C91" s="33" t="s">
        <v>48</v>
      </c>
      <c r="D91" s="47">
        <f>D92</f>
        <v>4274119</v>
      </c>
      <c r="E91" s="47">
        <f>E92</f>
        <v>8000</v>
      </c>
      <c r="F91" s="47">
        <f t="shared" si="8"/>
        <v>4282119</v>
      </c>
      <c r="G91" s="7"/>
      <c r="H91" s="2"/>
    </row>
    <row r="92" spans="1:8" ht="22.9" customHeight="1" x14ac:dyDescent="0.2">
      <c r="A92" s="56"/>
      <c r="B92" s="56"/>
      <c r="C92" s="48" t="s">
        <v>5</v>
      </c>
      <c r="D92" s="50">
        <v>4274119</v>
      </c>
      <c r="E92" s="50">
        <v>8000</v>
      </c>
      <c r="F92" s="50">
        <f t="shared" si="8"/>
        <v>4282119</v>
      </c>
      <c r="G92" s="7"/>
      <c r="H92" s="2"/>
    </row>
    <row r="93" spans="1:8" ht="48" customHeight="1" x14ac:dyDescent="0.2">
      <c r="A93" s="43" t="s">
        <v>18</v>
      </c>
      <c r="B93" s="44"/>
      <c r="C93" s="44" t="s">
        <v>11</v>
      </c>
      <c r="D93" s="45">
        <f>D94</f>
        <v>121769305</v>
      </c>
      <c r="E93" s="45">
        <f>E94</f>
        <v>27300637</v>
      </c>
      <c r="F93" s="45">
        <f t="shared" si="8"/>
        <v>149069942</v>
      </c>
      <c r="G93" s="7"/>
      <c r="H93" s="2"/>
    </row>
    <row r="94" spans="1:8" ht="45" customHeight="1" x14ac:dyDescent="0.2">
      <c r="A94" s="43" t="s">
        <v>19</v>
      </c>
      <c r="B94" s="44"/>
      <c r="C94" s="44" t="s">
        <v>11</v>
      </c>
      <c r="D94" s="45">
        <v>121769305</v>
      </c>
      <c r="E94" s="45">
        <f>E96+E98</f>
        <v>27300637</v>
      </c>
      <c r="F94" s="45">
        <f t="shared" si="8"/>
        <v>149069942</v>
      </c>
      <c r="G94" s="7"/>
      <c r="H94" s="2"/>
    </row>
    <row r="95" spans="1:8" ht="27.6" customHeight="1" x14ac:dyDescent="0.2">
      <c r="A95" s="53"/>
      <c r="B95" s="54"/>
      <c r="C95" s="54" t="s">
        <v>5</v>
      </c>
      <c r="D95" s="55">
        <v>121589305</v>
      </c>
      <c r="E95" s="55">
        <f>E97+E99</f>
        <v>27300637</v>
      </c>
      <c r="F95" s="55">
        <f t="shared" si="8"/>
        <v>148889942</v>
      </c>
      <c r="G95" s="7"/>
      <c r="H95" s="2"/>
    </row>
    <row r="96" spans="1:8" ht="39.6" customHeight="1" x14ac:dyDescent="0.2">
      <c r="A96" s="46" t="s">
        <v>53</v>
      </c>
      <c r="B96" s="46" t="s">
        <v>54</v>
      </c>
      <c r="C96" s="33" t="s">
        <v>55</v>
      </c>
      <c r="D96" s="47">
        <f>D97</f>
        <v>73461106</v>
      </c>
      <c r="E96" s="47">
        <f>E97</f>
        <v>14227366</v>
      </c>
      <c r="F96" s="47">
        <f t="shared" si="8"/>
        <v>87688472</v>
      </c>
      <c r="G96" s="7"/>
      <c r="H96" s="2"/>
    </row>
    <row r="97" spans="1:8" ht="26.45" customHeight="1" x14ac:dyDescent="0.2">
      <c r="A97" s="56"/>
      <c r="B97" s="56"/>
      <c r="C97" s="48" t="s">
        <v>5</v>
      </c>
      <c r="D97" s="50">
        <v>73461106</v>
      </c>
      <c r="E97" s="50">
        <f>176000+14051366</f>
        <v>14227366</v>
      </c>
      <c r="F97" s="50">
        <f t="shared" si="8"/>
        <v>87688472</v>
      </c>
      <c r="G97" s="7"/>
      <c r="H97" s="2"/>
    </row>
    <row r="98" spans="1:8" ht="75" x14ac:dyDescent="0.2">
      <c r="A98" s="46" t="s">
        <v>145</v>
      </c>
      <c r="B98" s="46" t="s">
        <v>146</v>
      </c>
      <c r="C98" s="33" t="s">
        <v>147</v>
      </c>
      <c r="D98" s="47">
        <f>D99</f>
        <v>4588000</v>
      </c>
      <c r="E98" s="47">
        <f>E99</f>
        <v>13073271</v>
      </c>
      <c r="F98" s="47">
        <f t="shared" ref="F98:F99" si="11">D98+E98</f>
        <v>17661271</v>
      </c>
      <c r="G98" s="7"/>
      <c r="H98" s="2"/>
    </row>
    <row r="99" spans="1:8" ht="26.45" customHeight="1" x14ac:dyDescent="0.2">
      <c r="A99" s="56"/>
      <c r="B99" s="56"/>
      <c r="C99" s="48" t="s">
        <v>5</v>
      </c>
      <c r="D99" s="50">
        <v>4588000</v>
      </c>
      <c r="E99" s="50">
        <v>13073271</v>
      </c>
      <c r="F99" s="50">
        <f t="shared" si="11"/>
        <v>17661271</v>
      </c>
      <c r="G99" s="7"/>
      <c r="H99" s="2"/>
    </row>
    <row r="100" spans="1:8" ht="45" customHeight="1" x14ac:dyDescent="0.2">
      <c r="A100" s="43" t="s">
        <v>21</v>
      </c>
      <c r="B100" s="44"/>
      <c r="C100" s="44" t="str">
        <f>C101</f>
        <v>Департамент соціальної політики виконкому Криворізької міської ради</v>
      </c>
      <c r="D100" s="45">
        <f>D101</f>
        <v>34397630</v>
      </c>
      <c r="E100" s="45">
        <f>E101</f>
        <v>96000</v>
      </c>
      <c r="F100" s="45">
        <f t="shared" si="8"/>
        <v>34493630</v>
      </c>
      <c r="G100" s="7"/>
      <c r="H100" s="2"/>
    </row>
    <row r="101" spans="1:8" ht="40.9" customHeight="1" x14ac:dyDescent="0.2">
      <c r="A101" s="43" t="s">
        <v>22</v>
      </c>
      <c r="B101" s="44"/>
      <c r="C101" s="44" t="s">
        <v>78</v>
      </c>
      <c r="D101" s="45">
        <v>34397630</v>
      </c>
      <c r="E101" s="45">
        <f>E103</f>
        <v>96000</v>
      </c>
      <c r="F101" s="45">
        <f t="shared" si="8"/>
        <v>34493630</v>
      </c>
      <c r="G101" s="7"/>
      <c r="H101" s="2"/>
    </row>
    <row r="102" spans="1:8" ht="24" customHeight="1" x14ac:dyDescent="0.2">
      <c r="A102" s="53"/>
      <c r="B102" s="54"/>
      <c r="C102" s="54" t="s">
        <v>5</v>
      </c>
      <c r="D102" s="55">
        <v>30204581</v>
      </c>
      <c r="E102" s="55">
        <f>E104</f>
        <v>96000</v>
      </c>
      <c r="F102" s="55">
        <f t="shared" si="8"/>
        <v>30300581</v>
      </c>
      <c r="G102" s="7"/>
      <c r="H102" s="2"/>
    </row>
    <row r="103" spans="1:8" ht="42.6" customHeight="1" x14ac:dyDescent="0.2">
      <c r="A103" s="61" t="s">
        <v>143</v>
      </c>
      <c r="B103" s="46" t="s">
        <v>144</v>
      </c>
      <c r="C103" s="33" t="s">
        <v>140</v>
      </c>
      <c r="D103" s="47">
        <v>0</v>
      </c>
      <c r="E103" s="47">
        <f>E104</f>
        <v>96000</v>
      </c>
      <c r="F103" s="47">
        <f t="shared" si="8"/>
        <v>96000</v>
      </c>
      <c r="G103" s="7"/>
      <c r="H103" s="2"/>
    </row>
    <row r="104" spans="1:8" ht="23.45" customHeight="1" x14ac:dyDescent="0.2">
      <c r="A104" s="56"/>
      <c r="B104" s="56"/>
      <c r="C104" s="48" t="s">
        <v>5</v>
      </c>
      <c r="D104" s="50">
        <v>0</v>
      </c>
      <c r="E104" s="50">
        <v>96000</v>
      </c>
      <c r="F104" s="50">
        <f t="shared" si="8"/>
        <v>96000</v>
      </c>
      <c r="G104" s="7"/>
      <c r="H104" s="2"/>
    </row>
    <row r="105" spans="1:8" ht="60.6" customHeight="1" x14ac:dyDescent="0.2">
      <c r="A105" s="49">
        <v>1200000</v>
      </c>
      <c r="B105" s="44"/>
      <c r="C105" s="44" t="s">
        <v>23</v>
      </c>
      <c r="D105" s="45">
        <f>D106</f>
        <v>421657832</v>
      </c>
      <c r="E105" s="45">
        <f>E106</f>
        <v>-13791756</v>
      </c>
      <c r="F105" s="45">
        <f t="shared" si="8"/>
        <v>407866076</v>
      </c>
      <c r="G105" s="7"/>
      <c r="H105" s="7"/>
    </row>
    <row r="106" spans="1:8" ht="58.9" customHeight="1" x14ac:dyDescent="0.2">
      <c r="A106" s="49">
        <v>1210000</v>
      </c>
      <c r="B106" s="44"/>
      <c r="C106" s="44" t="s">
        <v>23</v>
      </c>
      <c r="D106" s="45">
        <v>421657832</v>
      </c>
      <c r="E106" s="45">
        <f>E110+E108</f>
        <v>-13791756</v>
      </c>
      <c r="F106" s="45">
        <f t="shared" si="8"/>
        <v>407866076</v>
      </c>
      <c r="G106" s="7"/>
      <c r="H106" s="7"/>
    </row>
    <row r="107" spans="1:8" ht="18.75" x14ac:dyDescent="0.2">
      <c r="A107" s="53"/>
      <c r="B107" s="54"/>
      <c r="C107" s="54" t="s">
        <v>5</v>
      </c>
      <c r="D107" s="55">
        <v>380282313</v>
      </c>
      <c r="E107" s="55">
        <f>E109</f>
        <v>-14051366</v>
      </c>
      <c r="F107" s="55">
        <f t="shared" ref="F107" si="12">D107+E107</f>
        <v>366230947</v>
      </c>
      <c r="G107" s="7"/>
      <c r="H107" s="7"/>
    </row>
    <row r="108" spans="1:8" ht="37.5" x14ac:dyDescent="0.2">
      <c r="A108" s="60">
        <v>1217310</v>
      </c>
      <c r="B108" s="39">
        <v>7310</v>
      </c>
      <c r="C108" s="33" t="s">
        <v>149</v>
      </c>
      <c r="D108" s="47">
        <v>249575516</v>
      </c>
      <c r="E108" s="47">
        <f>E109</f>
        <v>-14051366</v>
      </c>
      <c r="F108" s="47">
        <f t="shared" si="8"/>
        <v>235524150</v>
      </c>
      <c r="G108" s="7"/>
      <c r="H108" s="7"/>
    </row>
    <row r="109" spans="1:8" ht="18.75" x14ac:dyDescent="0.2">
      <c r="A109" s="56"/>
      <c r="B109" s="56"/>
      <c r="C109" s="48" t="s">
        <v>5</v>
      </c>
      <c r="D109" s="50">
        <v>249525516</v>
      </c>
      <c r="E109" s="50">
        <v>-14051366</v>
      </c>
      <c r="F109" s="50">
        <f t="shared" si="8"/>
        <v>235474150</v>
      </c>
      <c r="G109" s="7"/>
      <c r="H109" s="7"/>
    </row>
    <row r="110" spans="1:8" ht="37.5" x14ac:dyDescent="0.2">
      <c r="A110" s="60">
        <v>1218340</v>
      </c>
      <c r="B110" s="39">
        <v>8340</v>
      </c>
      <c r="C110" s="33" t="s">
        <v>132</v>
      </c>
      <c r="D110" s="47">
        <v>40819900</v>
      </c>
      <c r="E110" s="47">
        <f>E111+E112</f>
        <v>259610</v>
      </c>
      <c r="F110" s="47">
        <f>D110+E110</f>
        <v>41079510</v>
      </c>
      <c r="G110" s="7"/>
      <c r="H110" s="7"/>
    </row>
    <row r="111" spans="1:8" ht="23.25" customHeight="1" x14ac:dyDescent="0.2">
      <c r="A111" s="90"/>
      <c r="B111" s="90"/>
      <c r="C111" s="48" t="s">
        <v>118</v>
      </c>
      <c r="D111" s="50">
        <v>25894000</v>
      </c>
      <c r="E111" s="50">
        <v>2779256</v>
      </c>
      <c r="F111" s="50">
        <f t="shared" ref="F111:F112" si="13">D111+E111</f>
        <v>28673256</v>
      </c>
      <c r="G111" s="7"/>
      <c r="H111" s="7"/>
    </row>
    <row r="112" spans="1:8" ht="23.25" customHeight="1" x14ac:dyDescent="0.2">
      <c r="A112" s="90"/>
      <c r="B112" s="90"/>
      <c r="C112" s="48" t="s">
        <v>119</v>
      </c>
      <c r="D112" s="50">
        <v>14925900</v>
      </c>
      <c r="E112" s="50">
        <v>-2519646</v>
      </c>
      <c r="F112" s="50">
        <f t="shared" si="13"/>
        <v>12406254</v>
      </c>
      <c r="G112" s="7"/>
      <c r="H112" s="7"/>
    </row>
    <row r="113" spans="1:8" ht="41.25" customHeight="1" x14ac:dyDescent="0.2">
      <c r="A113" s="49">
        <v>1400000</v>
      </c>
      <c r="B113" s="44"/>
      <c r="C113" s="44" t="str">
        <f>C114</f>
        <v>Інспекція з благоустрою виконкому Криворізької міської ради</v>
      </c>
      <c r="D113" s="45">
        <f>D114</f>
        <v>3669691</v>
      </c>
      <c r="E113" s="45">
        <f>E114</f>
        <v>0</v>
      </c>
      <c r="F113" s="45">
        <f t="shared" ref="F113:F117" si="14">D113+E113</f>
        <v>3669691</v>
      </c>
      <c r="G113" s="7"/>
      <c r="H113" s="7"/>
    </row>
    <row r="114" spans="1:8" ht="44.25" customHeight="1" x14ac:dyDescent="0.2">
      <c r="A114" s="49">
        <v>1410000</v>
      </c>
      <c r="B114" s="44"/>
      <c r="C114" s="44" t="s">
        <v>116</v>
      </c>
      <c r="D114" s="45">
        <v>3669691</v>
      </c>
      <c r="E114" s="45">
        <f>E115</f>
        <v>0</v>
      </c>
      <c r="F114" s="45">
        <f t="shared" si="14"/>
        <v>3669691</v>
      </c>
      <c r="G114" s="7"/>
      <c r="H114" s="7"/>
    </row>
    <row r="115" spans="1:8" ht="174" customHeight="1" x14ac:dyDescent="0.2">
      <c r="A115" s="46">
        <v>1417691</v>
      </c>
      <c r="B115" s="46">
        <v>7691</v>
      </c>
      <c r="C115" s="33" t="s">
        <v>117</v>
      </c>
      <c r="D115" s="47">
        <f>D116+D117</f>
        <v>3669691</v>
      </c>
      <c r="E115" s="47">
        <f>SUM(E116:E117)</f>
        <v>0</v>
      </c>
      <c r="F115" s="47">
        <f t="shared" si="14"/>
        <v>3669691</v>
      </c>
      <c r="G115" s="7"/>
      <c r="H115" s="7"/>
    </row>
    <row r="116" spans="1:8" ht="23.25" customHeight="1" x14ac:dyDescent="0.2">
      <c r="A116" s="56"/>
      <c r="B116" s="56"/>
      <c r="C116" s="48" t="s">
        <v>118</v>
      </c>
      <c r="D116" s="50">
        <v>1710675</v>
      </c>
      <c r="E116" s="50">
        <v>97890</v>
      </c>
      <c r="F116" s="50">
        <f t="shared" si="14"/>
        <v>1808565</v>
      </c>
      <c r="G116" s="7"/>
      <c r="H116" s="7"/>
    </row>
    <row r="117" spans="1:8" ht="23.25" customHeight="1" x14ac:dyDescent="0.2">
      <c r="A117" s="90"/>
      <c r="B117" s="90"/>
      <c r="C117" s="48" t="s">
        <v>119</v>
      </c>
      <c r="D117" s="50">
        <v>1959016</v>
      </c>
      <c r="E117" s="50">
        <v>-97890</v>
      </c>
      <c r="F117" s="50">
        <f t="shared" si="14"/>
        <v>1861126</v>
      </c>
      <c r="G117" s="7"/>
      <c r="H117" s="7"/>
    </row>
    <row r="118" spans="1:8" ht="60.6" customHeight="1" x14ac:dyDescent="0.2">
      <c r="A118" s="49">
        <v>1500000</v>
      </c>
      <c r="B118" s="44"/>
      <c r="C118" s="44" t="s">
        <v>50</v>
      </c>
      <c r="D118" s="45">
        <f>D119</f>
        <v>268641520</v>
      </c>
      <c r="E118" s="45">
        <f>E119</f>
        <v>0</v>
      </c>
      <c r="F118" s="45">
        <f t="shared" si="8"/>
        <v>268641520</v>
      </c>
      <c r="G118" s="7"/>
      <c r="H118" s="7"/>
    </row>
    <row r="119" spans="1:8" ht="58.15" customHeight="1" x14ac:dyDescent="0.2">
      <c r="A119" s="49">
        <v>1510000</v>
      </c>
      <c r="B119" s="44"/>
      <c r="C119" s="44" t="s">
        <v>50</v>
      </c>
      <c r="D119" s="45">
        <v>268641520</v>
      </c>
      <c r="E119" s="45">
        <f>E121+E123</f>
        <v>0</v>
      </c>
      <c r="F119" s="45">
        <f t="shared" si="8"/>
        <v>268641520</v>
      </c>
      <c r="G119" s="7"/>
      <c r="H119" s="7"/>
    </row>
    <row r="120" spans="1:8" ht="26.45" customHeight="1" x14ac:dyDescent="0.2">
      <c r="A120" s="53"/>
      <c r="B120" s="54"/>
      <c r="C120" s="54" t="s">
        <v>5</v>
      </c>
      <c r="D120" s="55">
        <v>240944520</v>
      </c>
      <c r="E120" s="55">
        <f>E122+E124</f>
        <v>0</v>
      </c>
      <c r="F120" s="55">
        <f t="shared" si="8"/>
        <v>240944520</v>
      </c>
      <c r="G120" s="7"/>
      <c r="H120" s="7"/>
    </row>
    <row r="121" spans="1:8" ht="45.6" customHeight="1" x14ac:dyDescent="0.2">
      <c r="A121" s="60">
        <v>1517322</v>
      </c>
      <c r="B121" s="39">
        <v>7322</v>
      </c>
      <c r="C121" s="33" t="s">
        <v>52</v>
      </c>
      <c r="D121" s="47">
        <f>D122</f>
        <v>111476300</v>
      </c>
      <c r="E121" s="47">
        <f>E122</f>
        <v>-500</v>
      </c>
      <c r="F121" s="47">
        <f t="shared" si="8"/>
        <v>111475800</v>
      </c>
      <c r="G121" s="7"/>
      <c r="H121" s="7"/>
    </row>
    <row r="122" spans="1:8" ht="26.45" customHeight="1" x14ac:dyDescent="0.2">
      <c r="A122" s="56"/>
      <c r="B122" s="56"/>
      <c r="C122" s="48" t="s">
        <v>5</v>
      </c>
      <c r="D122" s="50">
        <v>111476300</v>
      </c>
      <c r="E122" s="50">
        <v>-500</v>
      </c>
      <c r="F122" s="50">
        <f t="shared" si="8"/>
        <v>111475800</v>
      </c>
      <c r="G122" s="7"/>
      <c r="H122" s="7"/>
    </row>
    <row r="123" spans="1:8" ht="48.6" customHeight="1" x14ac:dyDescent="0.2">
      <c r="A123" s="60">
        <v>1517324</v>
      </c>
      <c r="B123" s="39">
        <v>7324</v>
      </c>
      <c r="C123" s="33" t="s">
        <v>134</v>
      </c>
      <c r="D123" s="47">
        <f>D124</f>
        <v>20884000</v>
      </c>
      <c r="E123" s="47">
        <f>E124</f>
        <v>500</v>
      </c>
      <c r="F123" s="47">
        <f t="shared" ref="F123:F124" si="15">D123+E123</f>
        <v>20884500</v>
      </c>
      <c r="G123" s="7"/>
      <c r="H123" s="7"/>
    </row>
    <row r="124" spans="1:8" ht="26.45" customHeight="1" x14ac:dyDescent="0.2">
      <c r="A124" s="56"/>
      <c r="B124" s="56"/>
      <c r="C124" s="48" t="s">
        <v>5</v>
      </c>
      <c r="D124" s="50">
        <v>20884000</v>
      </c>
      <c r="E124" s="50">
        <v>500</v>
      </c>
      <c r="F124" s="50">
        <f t="shared" si="15"/>
        <v>20884500</v>
      </c>
      <c r="G124" s="7"/>
      <c r="H124" s="7"/>
    </row>
    <row r="125" spans="1:8" ht="78" x14ac:dyDescent="0.2">
      <c r="A125" s="49">
        <v>1600000</v>
      </c>
      <c r="B125" s="49"/>
      <c r="C125" s="44" t="s">
        <v>120</v>
      </c>
      <c r="D125" s="45">
        <f>D126</f>
        <v>8128014</v>
      </c>
      <c r="E125" s="45">
        <f>E126</f>
        <v>0</v>
      </c>
      <c r="F125" s="45">
        <f t="shared" si="8"/>
        <v>8128014</v>
      </c>
      <c r="G125" s="7"/>
      <c r="H125" s="7"/>
    </row>
    <row r="126" spans="1:8" ht="78" x14ac:dyDescent="0.2">
      <c r="A126" s="49">
        <v>1610000</v>
      </c>
      <c r="B126" s="44"/>
      <c r="C126" s="44" t="s">
        <v>120</v>
      </c>
      <c r="D126" s="45">
        <v>8128014</v>
      </c>
      <c r="E126" s="45">
        <f>E127</f>
        <v>0</v>
      </c>
      <c r="F126" s="45">
        <f t="shared" si="8"/>
        <v>8128014</v>
      </c>
      <c r="G126" s="7"/>
      <c r="H126" s="7"/>
    </row>
    <row r="127" spans="1:8" ht="174" customHeight="1" x14ac:dyDescent="0.2">
      <c r="A127" s="46" t="s">
        <v>121</v>
      </c>
      <c r="B127" s="46">
        <v>7691</v>
      </c>
      <c r="C127" s="33" t="s">
        <v>117</v>
      </c>
      <c r="D127" s="47">
        <v>1027443</v>
      </c>
      <c r="E127" s="47">
        <f>SUM(E128:E129)</f>
        <v>0</v>
      </c>
      <c r="F127" s="47">
        <f t="shared" si="8"/>
        <v>1027443</v>
      </c>
      <c r="G127" s="7"/>
      <c r="H127" s="7"/>
    </row>
    <row r="128" spans="1:8" ht="18.75" x14ac:dyDescent="0.2">
      <c r="A128" s="56"/>
      <c r="B128" s="56"/>
      <c r="C128" s="48" t="s">
        <v>118</v>
      </c>
      <c r="D128" s="50">
        <v>577443</v>
      </c>
      <c r="E128" s="50">
        <v>-158061</v>
      </c>
      <c r="F128" s="50">
        <f t="shared" si="8"/>
        <v>419382</v>
      </c>
      <c r="G128" s="7"/>
      <c r="H128" s="7"/>
    </row>
    <row r="129" spans="1:11" ht="23.25" customHeight="1" x14ac:dyDescent="0.2">
      <c r="A129" s="56"/>
      <c r="B129" s="56"/>
      <c r="C129" s="48" t="s">
        <v>119</v>
      </c>
      <c r="D129" s="50">
        <v>450000</v>
      </c>
      <c r="E129" s="50">
        <v>158061</v>
      </c>
      <c r="F129" s="50">
        <f t="shared" si="8"/>
        <v>608061</v>
      </c>
      <c r="G129" s="7"/>
      <c r="H129" s="7"/>
    </row>
    <row r="130" spans="1:11" ht="58.5" x14ac:dyDescent="0.2">
      <c r="A130" s="49">
        <v>1900000</v>
      </c>
      <c r="B130" s="44"/>
      <c r="C130" s="44" t="s">
        <v>128</v>
      </c>
      <c r="D130" s="45">
        <f>D131</f>
        <v>221691408</v>
      </c>
      <c r="E130" s="45">
        <f>E131</f>
        <v>-1600000</v>
      </c>
      <c r="F130" s="45">
        <f t="shared" ref="F130:F134" si="16">D130+E130</f>
        <v>220091408</v>
      </c>
      <c r="G130" s="7"/>
      <c r="H130" s="7"/>
    </row>
    <row r="131" spans="1:11" ht="58.5" x14ac:dyDescent="0.2">
      <c r="A131" s="49">
        <v>1910000</v>
      </c>
      <c r="B131" s="44"/>
      <c r="C131" s="44" t="s">
        <v>128</v>
      </c>
      <c r="D131" s="45">
        <v>221691408</v>
      </c>
      <c r="E131" s="45">
        <f>E133</f>
        <v>-1600000</v>
      </c>
      <c r="F131" s="45">
        <f t="shared" si="16"/>
        <v>220091408</v>
      </c>
      <c r="G131" s="7"/>
      <c r="H131" s="7"/>
    </row>
    <row r="132" spans="1:11" ht="23.25" customHeight="1" x14ac:dyDescent="0.2">
      <c r="A132" s="53"/>
      <c r="B132" s="54"/>
      <c r="C132" s="54" t="s">
        <v>5</v>
      </c>
      <c r="D132" s="55">
        <v>221691408</v>
      </c>
      <c r="E132" s="55">
        <f>E134</f>
        <v>-1600000</v>
      </c>
      <c r="F132" s="55">
        <f t="shared" si="16"/>
        <v>220091408</v>
      </c>
      <c r="G132" s="7"/>
      <c r="H132" s="7"/>
    </row>
    <row r="133" spans="1:11" ht="37.5" x14ac:dyDescent="0.2">
      <c r="A133" s="60">
        <v>1917670</v>
      </c>
      <c r="B133" s="39">
        <v>7670</v>
      </c>
      <c r="C133" s="33" t="s">
        <v>131</v>
      </c>
      <c r="D133" s="47">
        <f>D134</f>
        <v>147275708</v>
      </c>
      <c r="E133" s="47">
        <f>E134</f>
        <v>-1600000</v>
      </c>
      <c r="F133" s="47">
        <f t="shared" si="16"/>
        <v>145675708</v>
      </c>
      <c r="G133" s="7"/>
      <c r="H133" s="7"/>
    </row>
    <row r="134" spans="1:11" ht="23.25" customHeight="1" x14ac:dyDescent="0.2">
      <c r="A134" s="56"/>
      <c r="B134" s="56"/>
      <c r="C134" s="48" t="s">
        <v>5</v>
      </c>
      <c r="D134" s="50">
        <v>147275708</v>
      </c>
      <c r="E134" s="50">
        <v>-1600000</v>
      </c>
      <c r="F134" s="50">
        <f t="shared" si="16"/>
        <v>145675708</v>
      </c>
      <c r="G134" s="7"/>
      <c r="H134" s="7"/>
    </row>
    <row r="135" spans="1:11" ht="39" x14ac:dyDescent="0.2">
      <c r="A135" s="49">
        <v>2800000</v>
      </c>
      <c r="B135" s="49"/>
      <c r="C135" s="44" t="s">
        <v>133</v>
      </c>
      <c r="D135" s="45">
        <f>D136</f>
        <v>4184600</v>
      </c>
      <c r="E135" s="45">
        <f>E136</f>
        <v>-259610</v>
      </c>
      <c r="F135" s="45">
        <f t="shared" ref="F135:F136" si="17">D135+E135</f>
        <v>3924990</v>
      </c>
      <c r="G135" s="7"/>
      <c r="H135" s="7"/>
    </row>
    <row r="136" spans="1:11" ht="39" x14ac:dyDescent="0.2">
      <c r="A136" s="49">
        <v>2810000</v>
      </c>
      <c r="B136" s="44"/>
      <c r="C136" s="44" t="s">
        <v>133</v>
      </c>
      <c r="D136" s="45">
        <v>4184600</v>
      </c>
      <c r="E136" s="45">
        <f>E137</f>
        <v>-259610</v>
      </c>
      <c r="F136" s="45">
        <f t="shared" si="17"/>
        <v>3924990</v>
      </c>
      <c r="G136" s="7"/>
      <c r="H136" s="7"/>
    </row>
    <row r="137" spans="1:11" ht="37.5" x14ac:dyDescent="0.2">
      <c r="A137" s="60">
        <v>1218340</v>
      </c>
      <c r="B137" s="39">
        <v>8340</v>
      </c>
      <c r="C137" s="33" t="s">
        <v>132</v>
      </c>
      <c r="D137" s="47">
        <v>4184600</v>
      </c>
      <c r="E137" s="47">
        <f>E138+E139</f>
        <v>-259610</v>
      </c>
      <c r="F137" s="47">
        <f>D137+E137</f>
        <v>3924990</v>
      </c>
      <c r="G137" s="7"/>
      <c r="H137" s="7"/>
    </row>
    <row r="138" spans="1:11" ht="23.25" customHeight="1" x14ac:dyDescent="0.2">
      <c r="A138" s="90"/>
      <c r="B138" s="90"/>
      <c r="C138" s="48" t="s">
        <v>118</v>
      </c>
      <c r="D138" s="50">
        <v>2284600</v>
      </c>
      <c r="E138" s="50">
        <f>-1550-60</f>
        <v>-1610</v>
      </c>
      <c r="F138" s="50">
        <f t="shared" ref="F138:F139" si="18">D138+E138</f>
        <v>2282990</v>
      </c>
      <c r="G138" s="7"/>
      <c r="H138" s="7"/>
    </row>
    <row r="139" spans="1:11" ht="23.25" customHeight="1" x14ac:dyDescent="0.2">
      <c r="A139" s="90"/>
      <c r="B139" s="90"/>
      <c r="C139" s="48" t="s">
        <v>119</v>
      </c>
      <c r="D139" s="50">
        <v>1900000</v>
      </c>
      <c r="E139" s="50">
        <f>-258000</f>
        <v>-258000</v>
      </c>
      <c r="F139" s="50">
        <f t="shared" si="18"/>
        <v>1642000</v>
      </c>
      <c r="G139" s="7"/>
      <c r="H139" s="7"/>
    </row>
    <row r="140" spans="1:11" ht="54" customHeight="1" x14ac:dyDescent="0.3">
      <c r="A140" s="81"/>
      <c r="B140" s="40"/>
      <c r="C140" s="41" t="s">
        <v>14</v>
      </c>
      <c r="D140" s="42">
        <f>D18+D73</f>
        <v>7687938619</v>
      </c>
      <c r="E140" s="42">
        <f>E18+E73</f>
        <v>13153271</v>
      </c>
      <c r="F140" s="42">
        <f t="shared" si="8"/>
        <v>7701091890</v>
      </c>
      <c r="G140" s="7"/>
      <c r="H140" s="34"/>
      <c r="I140" s="30"/>
      <c r="J140" s="32"/>
      <c r="K140" s="38"/>
    </row>
    <row r="141" spans="1:11" ht="39.6" customHeight="1" x14ac:dyDescent="0.3">
      <c r="A141" s="40"/>
      <c r="B141" s="40"/>
      <c r="C141" s="41" t="s">
        <v>8</v>
      </c>
      <c r="D141" s="91">
        <f>D142+D143</f>
        <v>-909696602</v>
      </c>
      <c r="E141" s="91">
        <f>E142+E143</f>
        <v>-13838176</v>
      </c>
      <c r="F141" s="91">
        <f t="shared" si="8"/>
        <v>-923534778</v>
      </c>
      <c r="G141" s="7"/>
      <c r="H141" s="34"/>
      <c r="I141" s="31"/>
      <c r="J141" s="32"/>
    </row>
    <row r="142" spans="1:11" ht="70.900000000000006" hidden="1" customHeight="1" x14ac:dyDescent="0.3">
      <c r="A142" s="57"/>
      <c r="B142" s="57"/>
      <c r="C142" s="37" t="s">
        <v>29</v>
      </c>
      <c r="D142" s="47">
        <v>210468066</v>
      </c>
      <c r="E142" s="47"/>
      <c r="F142" s="47">
        <f t="shared" si="8"/>
        <v>210468066</v>
      </c>
      <c r="G142" s="7"/>
      <c r="H142" s="34"/>
      <c r="I142" s="31"/>
      <c r="J142" s="32"/>
    </row>
    <row r="143" spans="1:11" ht="72" customHeight="1" x14ac:dyDescent="0.2">
      <c r="A143" s="46"/>
      <c r="B143" s="46"/>
      <c r="C143" s="37" t="s">
        <v>3</v>
      </c>
      <c r="D143" s="47">
        <f>-D146</f>
        <v>-1120164668</v>
      </c>
      <c r="E143" s="47">
        <f>-E146</f>
        <v>-13838176</v>
      </c>
      <c r="F143" s="47">
        <f t="shared" si="8"/>
        <v>-1134002844</v>
      </c>
      <c r="G143" s="7"/>
      <c r="H143" s="34"/>
      <c r="I143" s="31"/>
      <c r="J143" s="7"/>
      <c r="K143" s="32"/>
    </row>
    <row r="144" spans="1:11" ht="48.6" customHeight="1" x14ac:dyDescent="0.3">
      <c r="A144" s="40"/>
      <c r="B144" s="40"/>
      <c r="C144" s="41" t="s">
        <v>9</v>
      </c>
      <c r="D144" s="91">
        <f>SUM(D145:D146)+8685600</f>
        <v>1182363739</v>
      </c>
      <c r="E144" s="91">
        <f>SUM(E145:E146)</f>
        <v>13838176</v>
      </c>
      <c r="F144" s="91">
        <f>SUM(D144:E144)</f>
        <v>1196201915</v>
      </c>
      <c r="G144" s="7"/>
      <c r="H144" s="71"/>
      <c r="I144" s="31"/>
      <c r="J144" s="7"/>
      <c r="K144" s="32"/>
    </row>
    <row r="145" spans="1:12" ht="70.150000000000006" hidden="1" customHeight="1" x14ac:dyDescent="0.2">
      <c r="A145" s="46"/>
      <c r="B145" s="46"/>
      <c r="C145" s="37" t="s">
        <v>30</v>
      </c>
      <c r="D145" s="47">
        <v>53513471</v>
      </c>
      <c r="E145" s="47"/>
      <c r="F145" s="47">
        <f>D145+E145</f>
        <v>53513471</v>
      </c>
      <c r="G145" s="7"/>
      <c r="H145" s="71"/>
      <c r="I145" s="31"/>
      <c r="J145" s="7"/>
      <c r="K145" s="31"/>
    </row>
    <row r="146" spans="1:12" ht="70.150000000000006" customHeight="1" x14ac:dyDescent="0.2">
      <c r="A146" s="46"/>
      <c r="B146" s="46"/>
      <c r="C146" s="37" t="s">
        <v>4</v>
      </c>
      <c r="D146" s="47">
        <v>1120164668</v>
      </c>
      <c r="E146" s="47">
        <f>E74</f>
        <v>13838176</v>
      </c>
      <c r="F146" s="47">
        <f>D146+E146</f>
        <v>1134002844</v>
      </c>
      <c r="G146" s="7"/>
      <c r="H146" s="71"/>
      <c r="I146" s="32"/>
      <c r="J146" s="59"/>
      <c r="K146" s="32"/>
    </row>
    <row r="147" spans="1:12" ht="82.9" customHeight="1" x14ac:dyDescent="0.2">
      <c r="A147" s="18"/>
      <c r="B147" s="18"/>
      <c r="C147" s="19"/>
      <c r="D147" s="7"/>
      <c r="E147" s="7"/>
      <c r="F147" s="7"/>
      <c r="G147" s="7"/>
      <c r="H147" s="58"/>
      <c r="J147" s="7"/>
      <c r="K147" s="32"/>
    </row>
    <row r="148" spans="1:12" ht="47.45" customHeight="1" x14ac:dyDescent="0.35">
      <c r="A148" s="92" t="s">
        <v>84</v>
      </c>
      <c r="B148" s="92"/>
      <c r="C148" s="92"/>
      <c r="D148" s="97" t="s">
        <v>85</v>
      </c>
      <c r="E148" s="97"/>
      <c r="F148" s="97"/>
      <c r="G148" s="11"/>
      <c r="H148" s="34"/>
      <c r="I148" s="31"/>
      <c r="J148" s="21"/>
      <c r="K148" s="21"/>
      <c r="L148" s="21"/>
    </row>
    <row r="149" spans="1:12" ht="23.25" customHeight="1" x14ac:dyDescent="0.35">
      <c r="A149" s="14"/>
      <c r="B149" s="14"/>
      <c r="C149" s="12"/>
      <c r="D149" s="10"/>
      <c r="E149" s="13"/>
      <c r="F149" s="11"/>
      <c r="G149" s="11"/>
      <c r="H149" s="34"/>
      <c r="J149" s="21"/>
      <c r="K149" s="21"/>
      <c r="L149" s="21"/>
    </row>
    <row r="150" spans="1:12" ht="20.25" x14ac:dyDescent="0.3">
      <c r="A150" s="10"/>
      <c r="B150" s="10"/>
      <c r="E150" s="10"/>
      <c r="F150" s="5"/>
      <c r="G150" s="5"/>
      <c r="H150" s="2"/>
      <c r="J150" s="21"/>
      <c r="K150" s="21"/>
      <c r="L150" s="21"/>
    </row>
    <row r="151" spans="1:12" ht="18.75" x14ac:dyDescent="0.3">
      <c r="A151" s="8"/>
      <c r="B151" s="8"/>
      <c r="C151" s="9"/>
      <c r="D151" s="5"/>
      <c r="E151" s="5"/>
      <c r="F151" s="5"/>
      <c r="G151" s="5"/>
      <c r="H151" s="2"/>
    </row>
    <row r="152" spans="1:12" ht="18.75" x14ac:dyDescent="0.3">
      <c r="A152" s="8"/>
      <c r="B152" s="8"/>
      <c r="C152" s="9"/>
      <c r="D152" s="5"/>
      <c r="E152" s="20"/>
      <c r="F152" s="5"/>
      <c r="G152" s="5"/>
      <c r="H152" s="2"/>
    </row>
    <row r="153" spans="1:12" ht="18.75" x14ac:dyDescent="0.3">
      <c r="A153" s="8"/>
      <c r="B153" s="8"/>
      <c r="C153" s="9"/>
      <c r="D153" s="5"/>
      <c r="E153" s="5"/>
      <c r="F153" s="5"/>
      <c r="G153" s="5"/>
      <c r="H153" s="2"/>
      <c r="I153" s="23"/>
      <c r="J153" s="23"/>
      <c r="K153" s="23"/>
    </row>
    <row r="154" spans="1:12" ht="18.75" x14ac:dyDescent="0.3">
      <c r="A154" s="8"/>
      <c r="B154" s="8"/>
      <c r="C154" s="9"/>
      <c r="D154" s="5"/>
      <c r="E154" s="5"/>
      <c r="F154" s="5"/>
      <c r="G154" s="5"/>
      <c r="H154" s="2"/>
    </row>
    <row r="155" spans="1:12" ht="18.75" x14ac:dyDescent="0.3">
      <c r="A155" s="8"/>
      <c r="B155" s="8"/>
      <c r="C155" s="9"/>
      <c r="D155" s="5"/>
      <c r="E155" s="5"/>
      <c r="F155" s="5"/>
      <c r="G155" s="5"/>
      <c r="H155" s="2"/>
    </row>
    <row r="156" spans="1:12" ht="18.75" x14ac:dyDescent="0.3">
      <c r="A156" s="8"/>
      <c r="B156" s="8"/>
      <c r="C156" s="9"/>
      <c r="D156" s="5"/>
      <c r="E156" s="5"/>
      <c r="F156" s="5"/>
      <c r="G156" s="5"/>
      <c r="H156" s="2"/>
    </row>
    <row r="157" spans="1:12" ht="18.75" x14ac:dyDescent="0.3">
      <c r="A157" s="8"/>
      <c r="B157" s="8"/>
      <c r="C157" s="9"/>
      <c r="D157" s="5"/>
      <c r="E157" s="5"/>
      <c r="F157" s="5"/>
      <c r="G157" s="5"/>
      <c r="H157" s="2"/>
    </row>
    <row r="158" spans="1:12" ht="18.75" x14ac:dyDescent="0.3">
      <c r="A158" s="8"/>
      <c r="B158" s="8"/>
      <c r="C158" s="9"/>
      <c r="D158" s="5"/>
      <c r="E158" s="5"/>
      <c r="F158" s="5"/>
      <c r="G158" s="5"/>
      <c r="H158" s="2"/>
    </row>
    <row r="159" spans="1:12" ht="18.75" x14ac:dyDescent="0.3">
      <c r="A159" s="8"/>
      <c r="B159" s="8"/>
      <c r="C159" s="9"/>
      <c r="D159" s="5"/>
      <c r="E159" s="5"/>
      <c r="F159" s="5"/>
      <c r="G159" s="5"/>
      <c r="H159" s="2"/>
    </row>
    <row r="160" spans="1:12" ht="18.75" x14ac:dyDescent="0.3">
      <c r="A160" s="8"/>
      <c r="B160" s="8"/>
      <c r="C160" s="9"/>
      <c r="D160" s="5"/>
      <c r="E160" s="5"/>
      <c r="F160" s="5"/>
      <c r="G160" s="5"/>
      <c r="H160" s="2"/>
    </row>
    <row r="161" spans="1:8" ht="18.75" x14ac:dyDescent="0.3">
      <c r="A161" s="8"/>
      <c r="B161" s="8"/>
      <c r="C161" s="9"/>
      <c r="D161" s="5"/>
      <c r="E161" s="5"/>
      <c r="F161" s="5"/>
      <c r="G161" s="5"/>
      <c r="H161" s="2"/>
    </row>
    <row r="162" spans="1:8" x14ac:dyDescent="0.2">
      <c r="A162" s="3"/>
      <c r="B162" s="3"/>
      <c r="C162" s="2"/>
      <c r="H162" s="2"/>
    </row>
    <row r="163" spans="1:8" x14ac:dyDescent="0.2">
      <c r="A163" s="3"/>
      <c r="B163" s="3"/>
      <c r="C163" s="2"/>
      <c r="H163" s="2"/>
    </row>
    <row r="164" spans="1:8" x14ac:dyDescent="0.2">
      <c r="A164" s="3"/>
      <c r="B164" s="3"/>
      <c r="C164" s="2"/>
      <c r="H164" s="2"/>
    </row>
    <row r="165" spans="1:8" x14ac:dyDescent="0.2">
      <c r="A165" s="3"/>
      <c r="B165" s="3"/>
      <c r="C165" s="2"/>
      <c r="H165" s="2"/>
    </row>
    <row r="166" spans="1:8" x14ac:dyDescent="0.2">
      <c r="A166" s="3"/>
      <c r="B166" s="3"/>
      <c r="C166" s="2"/>
      <c r="H166" s="2"/>
    </row>
    <row r="167" spans="1:8" x14ac:dyDescent="0.2">
      <c r="A167" s="3"/>
      <c r="B167" s="3"/>
      <c r="C167" s="2"/>
      <c r="H167" s="2"/>
    </row>
    <row r="168" spans="1:8" x14ac:dyDescent="0.2">
      <c r="A168" s="3"/>
      <c r="B168" s="3"/>
      <c r="C168" s="2"/>
      <c r="H168" s="2"/>
    </row>
    <row r="169" spans="1:8" x14ac:dyDescent="0.2">
      <c r="A169" s="3"/>
      <c r="B169" s="3"/>
      <c r="C169" s="2"/>
      <c r="H169" s="2"/>
    </row>
    <row r="170" spans="1:8" x14ac:dyDescent="0.2">
      <c r="A170" s="3"/>
      <c r="B170" s="3"/>
      <c r="C170" s="2"/>
      <c r="H170" s="2"/>
    </row>
    <row r="171" spans="1:8" x14ac:dyDescent="0.2">
      <c r="A171" s="3"/>
      <c r="B171" s="3"/>
      <c r="C171" s="2"/>
      <c r="H171" s="2"/>
    </row>
    <row r="172" spans="1:8" x14ac:dyDescent="0.2">
      <c r="A172" s="3"/>
      <c r="B172" s="3"/>
      <c r="C172" s="2"/>
      <c r="H172" s="2"/>
    </row>
    <row r="173" spans="1:8" x14ac:dyDescent="0.2">
      <c r="A173" s="3"/>
      <c r="B173" s="3"/>
      <c r="C173" s="2"/>
      <c r="H173" s="2"/>
    </row>
    <row r="174" spans="1:8" x14ac:dyDescent="0.2">
      <c r="A174" s="3"/>
      <c r="B174" s="3"/>
      <c r="C174" s="2"/>
      <c r="H174" s="2"/>
    </row>
    <row r="175" spans="1:8" x14ac:dyDescent="0.2">
      <c r="A175" s="3"/>
      <c r="B175" s="3"/>
      <c r="C175" s="2"/>
      <c r="H175" s="2"/>
    </row>
    <row r="176" spans="1:8" x14ac:dyDescent="0.2">
      <c r="A176" s="3"/>
      <c r="B176" s="3"/>
      <c r="C176" s="2"/>
      <c r="H176" s="2"/>
    </row>
    <row r="177" spans="1:8" x14ac:dyDescent="0.2">
      <c r="A177" s="3"/>
      <c r="B177" s="3"/>
      <c r="C177" s="2"/>
      <c r="H177" s="2"/>
    </row>
    <row r="178" spans="1:8" x14ac:dyDescent="0.2">
      <c r="A178" s="3"/>
      <c r="B178" s="3"/>
      <c r="C178" s="2"/>
      <c r="H178" s="2"/>
    </row>
    <row r="179" spans="1:8" x14ac:dyDescent="0.2">
      <c r="A179" s="3"/>
      <c r="B179" s="3"/>
      <c r="C179" s="2"/>
      <c r="H179" s="2"/>
    </row>
    <row r="180" spans="1:8" x14ac:dyDescent="0.2">
      <c r="A180" s="3"/>
      <c r="B180" s="3"/>
      <c r="C180" s="2"/>
      <c r="H180" s="2"/>
    </row>
    <row r="181" spans="1:8" x14ac:dyDescent="0.2">
      <c r="A181" s="3"/>
      <c r="B181" s="3"/>
      <c r="C181" s="2"/>
      <c r="H181" s="2"/>
    </row>
    <row r="182" spans="1:8" x14ac:dyDescent="0.2">
      <c r="A182" s="3"/>
      <c r="B182" s="3"/>
      <c r="C182" s="2"/>
      <c r="H182" s="2"/>
    </row>
    <row r="183" spans="1:8" x14ac:dyDescent="0.2">
      <c r="A183" s="3"/>
      <c r="B183" s="3"/>
      <c r="C183" s="2"/>
      <c r="H183" s="2"/>
    </row>
    <row r="184" spans="1:8" x14ac:dyDescent="0.2">
      <c r="A184" s="3"/>
      <c r="B184" s="3"/>
      <c r="C184" s="2"/>
      <c r="H184" s="2"/>
    </row>
    <row r="185" spans="1:8" x14ac:dyDescent="0.2">
      <c r="A185" s="3"/>
      <c r="B185" s="3"/>
      <c r="C185" s="2"/>
      <c r="H185" s="2"/>
    </row>
    <row r="186" spans="1:8" x14ac:dyDescent="0.2">
      <c r="A186" s="3"/>
      <c r="B186" s="3"/>
      <c r="C186" s="2"/>
      <c r="H186" s="2"/>
    </row>
    <row r="187" spans="1:8" x14ac:dyDescent="0.2">
      <c r="A187" s="3"/>
      <c r="B187" s="3"/>
      <c r="C187" s="2"/>
      <c r="H187" s="2"/>
    </row>
    <row r="188" spans="1:8" x14ac:dyDescent="0.2">
      <c r="A188" s="3"/>
      <c r="B188" s="3"/>
      <c r="C188" s="2"/>
      <c r="H188" s="2"/>
    </row>
    <row r="189" spans="1:8" x14ac:dyDescent="0.2">
      <c r="A189" s="3"/>
      <c r="B189" s="3"/>
      <c r="C189" s="2"/>
      <c r="H189" s="2"/>
    </row>
    <row r="190" spans="1:8" x14ac:dyDescent="0.2">
      <c r="A190" s="3"/>
      <c r="B190" s="3"/>
      <c r="C190" s="2"/>
      <c r="H190" s="2"/>
    </row>
    <row r="191" spans="1:8" x14ac:dyDescent="0.2">
      <c r="A191" s="3"/>
      <c r="B191" s="3"/>
      <c r="C191" s="2"/>
      <c r="H191" s="2"/>
    </row>
    <row r="192" spans="1:8" x14ac:dyDescent="0.2">
      <c r="A192" s="3"/>
      <c r="B192" s="3"/>
      <c r="C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  <c r="C196" s="2"/>
    </row>
    <row r="197" spans="1:3" x14ac:dyDescent="0.2">
      <c r="A197" s="3"/>
      <c r="B197" s="3"/>
      <c r="C197" s="2"/>
    </row>
    <row r="198" spans="1:3" x14ac:dyDescent="0.2">
      <c r="A198" s="3"/>
      <c r="B198" s="3"/>
      <c r="C198" s="2"/>
    </row>
    <row r="199" spans="1:3" x14ac:dyDescent="0.2">
      <c r="A199" s="3"/>
      <c r="B199" s="3"/>
      <c r="C199" s="2"/>
    </row>
    <row r="200" spans="1:3" x14ac:dyDescent="0.2">
      <c r="A200" s="3"/>
      <c r="B200" s="3"/>
      <c r="C200" s="2"/>
    </row>
    <row r="201" spans="1:3" x14ac:dyDescent="0.2">
      <c r="A201" s="3"/>
      <c r="B201" s="3"/>
      <c r="C201" s="2"/>
    </row>
    <row r="202" spans="1:3" x14ac:dyDescent="0.2">
      <c r="A202" s="3"/>
      <c r="B202" s="3"/>
      <c r="C202" s="2"/>
    </row>
    <row r="203" spans="1:3" x14ac:dyDescent="0.2">
      <c r="A203" s="3"/>
      <c r="B203" s="3"/>
      <c r="C203" s="2"/>
    </row>
    <row r="204" spans="1:3" x14ac:dyDescent="0.2">
      <c r="A204" s="3"/>
      <c r="B204" s="3"/>
      <c r="C204" s="2"/>
    </row>
    <row r="205" spans="1:3" x14ac:dyDescent="0.2">
      <c r="A205" s="3"/>
      <c r="B205" s="3"/>
      <c r="C205" s="2"/>
    </row>
    <row r="206" spans="1:3" x14ac:dyDescent="0.2">
      <c r="A206" s="3"/>
      <c r="B206" s="3"/>
      <c r="C206" s="2"/>
    </row>
    <row r="207" spans="1:3" x14ac:dyDescent="0.2">
      <c r="A207" s="3"/>
      <c r="B207" s="3"/>
      <c r="C207" s="2"/>
    </row>
    <row r="208" spans="1:3" x14ac:dyDescent="0.2">
      <c r="A208" s="3"/>
      <c r="B208" s="3"/>
      <c r="C208" s="2"/>
    </row>
    <row r="209" spans="1:3" x14ac:dyDescent="0.2">
      <c r="A209" s="3"/>
      <c r="B209" s="3"/>
      <c r="C209" s="2"/>
    </row>
    <row r="210" spans="1:3" x14ac:dyDescent="0.2">
      <c r="A210" s="3"/>
      <c r="B210" s="3"/>
      <c r="C210" s="2"/>
    </row>
    <row r="211" spans="1:3" x14ac:dyDescent="0.2">
      <c r="A211" s="3"/>
      <c r="B211" s="3"/>
      <c r="C211" s="2"/>
    </row>
    <row r="212" spans="1:3" x14ac:dyDescent="0.2">
      <c r="A212" s="3"/>
      <c r="B212" s="3"/>
      <c r="C212" s="2"/>
    </row>
    <row r="213" spans="1:3" x14ac:dyDescent="0.2">
      <c r="A213" s="3"/>
      <c r="B213" s="3"/>
      <c r="C213" s="2"/>
    </row>
    <row r="214" spans="1:3" x14ac:dyDescent="0.2">
      <c r="A214" s="3"/>
      <c r="B214" s="3"/>
      <c r="C214" s="2"/>
    </row>
    <row r="215" spans="1:3" x14ac:dyDescent="0.2">
      <c r="A215" s="3"/>
      <c r="B215" s="3"/>
      <c r="C215" s="2"/>
    </row>
    <row r="216" spans="1:3" x14ac:dyDescent="0.2">
      <c r="A216" s="3"/>
      <c r="B216" s="3"/>
      <c r="C216" s="2"/>
    </row>
    <row r="217" spans="1:3" x14ac:dyDescent="0.2">
      <c r="A217" s="3"/>
      <c r="B217" s="3"/>
      <c r="C217" s="2"/>
    </row>
    <row r="218" spans="1:3" x14ac:dyDescent="0.2">
      <c r="A218" s="3"/>
      <c r="B218" s="3"/>
      <c r="C218" s="2"/>
    </row>
    <row r="219" spans="1:3" x14ac:dyDescent="0.2">
      <c r="A219" s="3"/>
      <c r="B219" s="3"/>
      <c r="C219" s="2"/>
    </row>
    <row r="220" spans="1:3" x14ac:dyDescent="0.2">
      <c r="A220" s="3"/>
      <c r="B220" s="3"/>
      <c r="C220" s="2"/>
    </row>
    <row r="221" spans="1:3" x14ac:dyDescent="0.2">
      <c r="A221" s="3"/>
      <c r="B221" s="3"/>
      <c r="C221" s="2"/>
    </row>
    <row r="222" spans="1:3" x14ac:dyDescent="0.2">
      <c r="A222" s="3"/>
      <c r="B222" s="3"/>
      <c r="C222" s="2"/>
    </row>
    <row r="223" spans="1:3" x14ac:dyDescent="0.2">
      <c r="A223" s="3"/>
      <c r="B223" s="3"/>
      <c r="C223" s="2"/>
    </row>
    <row r="224" spans="1:3" x14ac:dyDescent="0.2">
      <c r="A224" s="3"/>
      <c r="B224" s="3"/>
      <c r="C224" s="2"/>
    </row>
    <row r="225" spans="1:3" x14ac:dyDescent="0.2">
      <c r="A225" s="3"/>
      <c r="B225" s="3"/>
      <c r="C225" s="2"/>
    </row>
    <row r="226" spans="1:3" x14ac:dyDescent="0.2">
      <c r="A226" s="3"/>
      <c r="B226" s="3"/>
    </row>
    <row r="227" spans="1:3" x14ac:dyDescent="0.2">
      <c r="A227" s="3"/>
      <c r="B227" s="3"/>
    </row>
    <row r="228" spans="1:3" x14ac:dyDescent="0.2">
      <c r="A228" s="3"/>
      <c r="B228" s="3"/>
    </row>
    <row r="229" spans="1:3" x14ac:dyDescent="0.2">
      <c r="A229" s="3"/>
      <c r="B229" s="3"/>
    </row>
    <row r="230" spans="1:3" x14ac:dyDescent="0.2">
      <c r="A230" s="3"/>
      <c r="B230" s="3"/>
    </row>
    <row r="231" spans="1:3" x14ac:dyDescent="0.2">
      <c r="A231" s="3"/>
      <c r="B231" s="3"/>
    </row>
    <row r="232" spans="1:3" x14ac:dyDescent="0.2">
      <c r="A232" s="3"/>
      <c r="B232" s="3"/>
    </row>
    <row r="233" spans="1:3" x14ac:dyDescent="0.2">
      <c r="A233" s="3"/>
      <c r="B233" s="3"/>
    </row>
    <row r="234" spans="1:3" x14ac:dyDescent="0.2">
      <c r="A234" s="3"/>
      <c r="B234" s="3"/>
    </row>
    <row r="235" spans="1:3" x14ac:dyDescent="0.2">
      <c r="A235" s="3"/>
      <c r="B235" s="3"/>
    </row>
    <row r="236" spans="1:3" x14ac:dyDescent="0.2">
      <c r="A236" s="3"/>
      <c r="B236" s="3"/>
    </row>
    <row r="237" spans="1:3" x14ac:dyDescent="0.2">
      <c r="A237" s="3"/>
      <c r="B237" s="3"/>
    </row>
    <row r="238" spans="1:3" x14ac:dyDescent="0.2">
      <c r="A238" s="3"/>
      <c r="B238" s="3"/>
    </row>
    <row r="239" spans="1:3" x14ac:dyDescent="0.2">
      <c r="A239" s="3"/>
      <c r="B239" s="3"/>
    </row>
    <row r="240" spans="1:3" x14ac:dyDescent="0.2">
      <c r="A240" s="3"/>
      <c r="B240" s="3"/>
    </row>
    <row r="241" spans="1:2" x14ac:dyDescent="0.2">
      <c r="A241" s="3"/>
      <c r="B241" s="3"/>
    </row>
    <row r="242" spans="1:2" x14ac:dyDescent="0.2">
      <c r="A242" s="3"/>
      <c r="B242" s="3"/>
    </row>
    <row r="243" spans="1:2" x14ac:dyDescent="0.2">
      <c r="A243" s="3"/>
      <c r="B243" s="3"/>
    </row>
    <row r="244" spans="1:2" x14ac:dyDescent="0.2">
      <c r="A244" s="3"/>
      <c r="B244" s="3"/>
    </row>
    <row r="245" spans="1:2" x14ac:dyDescent="0.2">
      <c r="A245" s="3"/>
      <c r="B245" s="3"/>
    </row>
    <row r="246" spans="1:2" x14ac:dyDescent="0.2">
      <c r="A246" s="3"/>
      <c r="B246" s="3"/>
    </row>
    <row r="247" spans="1:2" x14ac:dyDescent="0.2">
      <c r="A247" s="3"/>
      <c r="B247" s="3"/>
    </row>
    <row r="248" spans="1:2" x14ac:dyDescent="0.2">
      <c r="A248" s="3"/>
      <c r="B248" s="3"/>
    </row>
    <row r="249" spans="1:2" x14ac:dyDescent="0.2">
      <c r="A249" s="3"/>
      <c r="B249" s="3"/>
    </row>
    <row r="250" spans="1:2" x14ac:dyDescent="0.2">
      <c r="A250" s="3"/>
      <c r="B250" s="3"/>
    </row>
    <row r="251" spans="1:2" x14ac:dyDescent="0.2">
      <c r="A251" s="3"/>
      <c r="B251" s="3"/>
    </row>
    <row r="252" spans="1:2" x14ac:dyDescent="0.2">
      <c r="A252" s="3"/>
      <c r="B252" s="3"/>
    </row>
    <row r="253" spans="1:2" x14ac:dyDescent="0.2">
      <c r="A253" s="3"/>
      <c r="B253" s="3"/>
    </row>
    <row r="254" spans="1:2" x14ac:dyDescent="0.2">
      <c r="A254" s="3"/>
      <c r="B254" s="3"/>
    </row>
    <row r="255" spans="1:2" x14ac:dyDescent="0.2">
      <c r="A255" s="3"/>
      <c r="B255" s="3"/>
    </row>
    <row r="256" spans="1:2" x14ac:dyDescent="0.2">
      <c r="A256" s="3"/>
      <c r="B256" s="3"/>
    </row>
    <row r="257" spans="1:2" x14ac:dyDescent="0.2">
      <c r="A257" s="3"/>
      <c r="B257" s="3"/>
    </row>
    <row r="258" spans="1:2" x14ac:dyDescent="0.2">
      <c r="A258" s="3"/>
      <c r="B258" s="3"/>
    </row>
    <row r="259" spans="1:2" x14ac:dyDescent="0.2">
      <c r="A259" s="3"/>
      <c r="B259" s="3"/>
    </row>
    <row r="260" spans="1:2" x14ac:dyDescent="0.2">
      <c r="A260" s="3"/>
      <c r="B260" s="3"/>
    </row>
    <row r="261" spans="1:2" x14ac:dyDescent="0.2">
      <c r="A261" s="3"/>
      <c r="B261" s="3"/>
    </row>
    <row r="262" spans="1:2" x14ac:dyDescent="0.2">
      <c r="A262" s="3"/>
      <c r="B262" s="3"/>
    </row>
  </sheetData>
  <mergeCells count="10">
    <mergeCell ref="D3:E3"/>
    <mergeCell ref="A148:C148"/>
    <mergeCell ref="A4:F4"/>
    <mergeCell ref="A6:A7"/>
    <mergeCell ref="B6:B7"/>
    <mergeCell ref="C6:C7"/>
    <mergeCell ref="D6:D7"/>
    <mergeCell ref="E6:E7"/>
    <mergeCell ref="F6:F7"/>
    <mergeCell ref="D148:F148"/>
  </mergeCells>
  <pageMargins left="0.62992125984251968" right="0.39370078740157483" top="0.78740157480314965" bottom="0.62992125984251968" header="0.51181102362204722" footer="0.27559055118110237"/>
  <pageSetup paperSize="9" scale="68" orientation="portrait" r:id="rId1"/>
  <headerFooter differentFirst="1" alignWithMargins="0">
    <oddHeader xml:space="preserve">&amp;C&amp;"Times New Roman,курсив"&amp;14&amp;P&amp;R&amp;"Times New Roman,курсив"&amp;16Продовження додатка  1 
      </oddHeader>
  </headerFooter>
  <rowBreaks count="1" manualBreakCount="1">
    <brk id="14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додаток1</vt:lpstr>
      <vt:lpstr>додаток1!Заголовки_для_печати</vt:lpstr>
      <vt:lpstr>додаток1!Область_печати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2020-07-21T09:52:01Z</cp:lastPrinted>
  <dcterms:created xsi:type="dcterms:W3CDTF">2005-04-08T06:14:05Z</dcterms:created>
  <dcterms:modified xsi:type="dcterms:W3CDTF">2020-07-28T07:11:05Z</dcterms:modified>
</cp:coreProperties>
</file>