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Лист1!$A$1:$J$82</definedName>
  </definedNames>
  <calcPr calcId="145621"/>
</workbook>
</file>

<file path=xl/calcChain.xml><?xml version="1.0" encoding="utf-8"?>
<calcChain xmlns="http://schemas.openxmlformats.org/spreadsheetml/2006/main">
  <c r="J10" i="1" l="1"/>
  <c r="I10" i="1"/>
  <c r="H10" i="1"/>
  <c r="G13" i="1" l="1"/>
  <c r="G74" i="1" l="1"/>
  <c r="G76" i="1"/>
  <c r="G75" i="1"/>
  <c r="G38" i="1"/>
  <c r="G36" i="1"/>
  <c r="G37" i="1"/>
  <c r="G35" i="1" l="1"/>
  <c r="H40" i="1"/>
  <c r="H53" i="1" s="1"/>
  <c r="I40" i="1"/>
  <c r="I53" i="1" s="1"/>
  <c r="J40" i="1"/>
  <c r="J53" i="1" s="1"/>
  <c r="H64" i="1" l="1"/>
  <c r="H66" i="1" s="1"/>
  <c r="I64" i="1"/>
  <c r="I66" i="1" s="1"/>
  <c r="J64" i="1"/>
  <c r="J66" i="1" s="1"/>
  <c r="G65" i="1"/>
  <c r="G64" i="1" s="1"/>
  <c r="G66" i="1" s="1"/>
  <c r="H58" i="1"/>
  <c r="H31" i="1"/>
  <c r="H39" i="1" s="1"/>
  <c r="J31" i="1" l="1"/>
  <c r="J39" i="1" s="1"/>
  <c r="I31" i="1"/>
  <c r="I39" i="1" s="1"/>
  <c r="G32" i="1" l="1"/>
  <c r="G51" i="1"/>
  <c r="H67" i="1" l="1"/>
  <c r="H72" i="1" s="1"/>
  <c r="I67" i="1"/>
  <c r="I72" i="1" s="1"/>
  <c r="J67" i="1"/>
  <c r="J72" i="1" s="1"/>
  <c r="G69" i="1"/>
  <c r="G70" i="1"/>
  <c r="G71" i="1"/>
  <c r="H54" i="1"/>
  <c r="H57" i="1" s="1"/>
  <c r="I54" i="1"/>
  <c r="I57" i="1" s="1"/>
  <c r="J54" i="1"/>
  <c r="J57" i="1" s="1"/>
  <c r="G56" i="1"/>
  <c r="H25" i="1"/>
  <c r="G14" i="1"/>
  <c r="G15" i="1"/>
  <c r="G16" i="1"/>
  <c r="G17" i="1"/>
  <c r="G18" i="1"/>
  <c r="H63" i="1"/>
  <c r="I58" i="1"/>
  <c r="I63" i="1" s="1"/>
  <c r="J58" i="1"/>
  <c r="J63" i="1" s="1"/>
  <c r="G62" i="1"/>
  <c r="G52" i="1"/>
  <c r="I25" i="1" l="1"/>
  <c r="J25" i="1"/>
  <c r="J21" i="1"/>
  <c r="G22" i="1"/>
  <c r="H21" i="1"/>
  <c r="H30" i="1" s="1"/>
  <c r="I21" i="1"/>
  <c r="J30" i="1" l="1"/>
  <c r="I30" i="1"/>
  <c r="G68" i="1"/>
  <c r="G67" i="1" s="1"/>
  <c r="G72" i="1" s="1"/>
  <c r="G61" i="1"/>
  <c r="G59" i="1"/>
  <c r="G55" i="1"/>
  <c r="G54" i="1" s="1"/>
  <c r="G57" i="1" s="1"/>
  <c r="H73" i="1"/>
  <c r="G50" i="1"/>
  <c r="G49" i="1"/>
  <c r="G48" i="1"/>
  <c r="G47" i="1"/>
  <c r="G45" i="1"/>
  <c r="G44" i="1"/>
  <c r="G43" i="1"/>
  <c r="G42" i="1"/>
  <c r="G41" i="1"/>
  <c r="J73" i="1"/>
  <c r="I73" i="1"/>
  <c r="G34" i="1"/>
  <c r="G33" i="1"/>
  <c r="G58" i="1" l="1"/>
  <c r="G40" i="1"/>
  <c r="G53" i="1" s="1"/>
  <c r="G31" i="1"/>
  <c r="G39" i="1" s="1"/>
  <c r="G63" i="1"/>
  <c r="G29" i="1"/>
  <c r="G24" i="1"/>
  <c r="G28" i="1"/>
  <c r="G27" i="1"/>
  <c r="G19" i="1"/>
  <c r="G23" i="1"/>
  <c r="G26" i="1"/>
  <c r="G12" i="1"/>
  <c r="G11" i="1"/>
  <c r="G10" i="1" l="1"/>
  <c r="G21" i="1"/>
  <c r="G25" i="1"/>
  <c r="G30" i="1" l="1"/>
  <c r="G73" i="1" s="1"/>
</calcChain>
</file>

<file path=xl/sharedStrings.xml><?xml version="1.0" encoding="utf-8"?>
<sst xmlns="http://schemas.openxmlformats.org/spreadsheetml/2006/main" count="125" uniqueCount="89">
  <si>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</si>
  <si>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</si>
  <si>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</si>
  <si>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</si>
  <si>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</si>
  <si>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Нове будівництво кладовища "Всебратське-3"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</si>
  <si>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</si>
  <si>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</si>
  <si>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</si>
  <si>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</si>
  <si>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</si>
  <si>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</si>
  <si>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</si>
  <si>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спортивного комплексу  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</si>
  <si>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</si>
  <si>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</si>
  <si>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</si>
  <si>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</si>
  <si>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</si>
  <si>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</si>
  <si>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</si>
  <si>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</si>
  <si>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</si>
  <si>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</si>
  <si>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</si>
  <si>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</si>
  <si>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</si>
  <si>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</si>
  <si>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</si>
  <si>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</si>
  <si>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</si>
  <si>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</si>
  <si>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Реконструкція системи опалення та гарячого водопостачання з централізованого на індівідуальне комунального закладу "Криворізька інфекційна лікарня №1" Криворізької міської ради за адресою: вул. Юрія Камінського, 5, м. Кривий Ріг, Дніпропетровська область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</si>
  <si>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</si>
  <si>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</si>
  <si>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</si>
  <si>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Нове будівництво, реконструкція та капітальний ремонт спортивних споруд та будівель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</si>
  <si>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</si>
  <si>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</si>
  <si>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</si>
  <si>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</si>
  <si>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</si>
  <si>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</si>
  <si>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Загальний обсяг фінансування, тис.грн.</t>
  </si>
  <si>
    <t>у тому числі:</t>
  </si>
  <si>
    <t>на 2020 рік</t>
  </si>
  <si>
    <t>на 2021 рік</t>
  </si>
  <si>
    <t xml:space="preserve">орієнтовний обсяг </t>
  </si>
  <si>
    <t xml:space="preserve">Додаток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</si>
  <si>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</si>
  <si>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</si>
  <si>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</si>
  <si>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</si>
  <si>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</si>
  <si>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</si>
  <si>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</si>
  <si>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</si>
  <si>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</si>
  <si>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</si>
  <si>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</si>
  <si>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спортивної споруди зі штучним льодом "Льодова арена"  у м.Кривий Ріг Дніпропетровської області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</si>
  <si>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</si>
  <si>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</si>
  <si>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</si>
  <si>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</si>
  <si>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</si>
  <si>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</si>
  <si>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</si>
  <si>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</si>
  <si>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</si>
  <si>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</si>
  <si>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</si>
  <si>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</si>
  <si>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</si>
  <si>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міський бюджет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</si>
  <si>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</si>
  <si>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</si>
  <si>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</si>
  <si>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</si>
  <si>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до Програми капітального будівництва об’єктів  інфраструктури м. Кривого Рогу на  2019 – 2021 роки</t>
  </si>
  <si>
    <t>Реконструкція котельні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</si>
  <si>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</si>
  <si>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</si>
  <si>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</si>
  <si>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</si>
  <si>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</si>
  <si>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</si>
  <si>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у тому числі позика, що залучається від НЕФКО</t>
  </si>
  <si>
    <t>міський бюджет,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</si>
</sst>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6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49" fontId="11" fillId="0" borderId="4" xfId="0" applyNumberFormat="1" applyFont="1" applyBorder="1" applyAlignment="1">
      <alignment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49" fontId="11" fillId="0" borderId="8" xfId="0" applyNumberFormat="1" applyFont="1" applyBorder="1" applyAlignment="1">
      <alignment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2" borderId="10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5" fillId="2" borderId="1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6" fillId="2" borderId="3" xfId="0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6" fillId="2" borderId="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0" fillId="0" borderId="4" xfId="0" applyBorder="1"/>
    <xf numFmtId="0" fontId="14" fillId="2" borderId="1" xfId="0" applyFont="1" applyFill="1" applyBorder="1" applyAlignment="1">
      <alignment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0" fillId="0" borderId="3" xfId="0" applyBorder="1"/>
    <xf numFmtId="0" fontId="15" fillId="2" borderId="1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4" xfId="0" applyFont="1" applyBorder="1"/>
    <xf numFmtId="0" fontId="9" fillId="0" borderId="2" xfId="0" applyFont="1" applyBorder="1"/>
    <xf numFmtId="49" fontId="11" fillId="0" borderId="13" xfId="0" applyNumberFormat="1" applyFont="1" applyBorder="1" applyAlignment="1">
      <alignment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/>
    <xf numFmtId="0" fontId="10" fillId="0" borderId="3" xfId="0" applyFont="1" applyBorder="1" applyAlignment="1"/>
    <xf numFmtId="0" fontId="14" fillId="2" borderId="1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6" fillId="2" borderId="1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1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view="pageBreakPreview" zoomScale="120" zoomScaleNormal="100" zoomScaleSheetLayoutView="120" workbookViewId="0">
      <selection activeCell="B75" sqref="B75:F75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85546875" customWidth="1"/>
    <col min="7" max="7" width="12.140625" customWidth="1"/>
    <col min="8" max="8" width="11.5703125" customWidth="1"/>
    <col min="9" max="9" width="12" customWidth="1"/>
    <col min="10" max="10" width="12.2851562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G1" s="139" t="s">
        <v>48</v>
      </c>
      <c r="H1" s="139"/>
      <c r="I1" s="139"/>
      <c r="J1" s="139"/>
    </row>
    <row r="2" spans="1:16" ht="47.25" customHeight="1" x14ac:dyDescent="0.25">
      <c r="G2" s="139" t="s">
        <v>79</v>
      </c>
      <c r="H2" s="139"/>
      <c r="I2" s="139"/>
      <c r="J2" s="139"/>
    </row>
    <row r="3" spans="1:16" ht="19.5" customHeight="1" x14ac:dyDescent="0.25">
      <c r="A3" s="145" t="s">
        <v>14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6" ht="21.75" customHeight="1" x14ac:dyDescent="0.25">
      <c r="A4" s="145" t="s">
        <v>34</v>
      </c>
      <c r="B4" s="146"/>
      <c r="C4" s="146"/>
      <c r="D4" s="146"/>
      <c r="E4" s="146"/>
      <c r="F4" s="146"/>
      <c r="G4" s="146"/>
      <c r="H4" s="146"/>
      <c r="I4" s="146"/>
      <c r="J4" s="146"/>
    </row>
    <row r="6" spans="1:16" x14ac:dyDescent="0.25">
      <c r="A6" s="125" t="s">
        <v>0</v>
      </c>
      <c r="B6" s="125" t="s">
        <v>26</v>
      </c>
      <c r="C6" s="125" t="s">
        <v>49</v>
      </c>
      <c r="D6" s="125" t="s">
        <v>27</v>
      </c>
      <c r="E6" s="125" t="s">
        <v>28</v>
      </c>
      <c r="F6" s="125" t="s">
        <v>78</v>
      </c>
      <c r="G6" s="125" t="s">
        <v>43</v>
      </c>
      <c r="H6" s="128" t="s">
        <v>44</v>
      </c>
      <c r="I6" s="129"/>
      <c r="J6" s="130"/>
      <c r="K6" s="1"/>
      <c r="L6" s="1"/>
    </row>
    <row r="7" spans="1:16" x14ac:dyDescent="0.25">
      <c r="A7" s="131"/>
      <c r="B7" s="131"/>
      <c r="C7" s="134"/>
      <c r="D7" s="126"/>
      <c r="E7" s="126"/>
      <c r="F7" s="126"/>
      <c r="G7" s="126"/>
      <c r="H7" s="142" t="s">
        <v>83</v>
      </c>
      <c r="I7" s="128" t="s">
        <v>47</v>
      </c>
      <c r="J7" s="130"/>
      <c r="K7" s="1"/>
      <c r="L7" s="1"/>
    </row>
    <row r="8" spans="1:16" ht="25.5" customHeight="1" x14ac:dyDescent="0.25">
      <c r="A8" s="132"/>
      <c r="B8" s="133"/>
      <c r="C8" s="133"/>
      <c r="D8" s="127"/>
      <c r="E8" s="127"/>
      <c r="F8" s="127"/>
      <c r="G8" s="132"/>
      <c r="H8" s="143"/>
      <c r="I8" s="12" t="s">
        <v>45</v>
      </c>
      <c r="J8" s="12" t="s">
        <v>46</v>
      </c>
      <c r="K8" s="1"/>
      <c r="L8" s="1"/>
    </row>
    <row r="9" spans="1:16" x14ac:dyDescent="0.25">
      <c r="A9" s="27">
        <v>1</v>
      </c>
      <c r="B9" s="27">
        <v>2</v>
      </c>
      <c r="C9" s="13">
        <v>3</v>
      </c>
      <c r="D9" s="27">
        <v>4</v>
      </c>
      <c r="E9" s="27">
        <v>5</v>
      </c>
      <c r="F9" s="27">
        <v>6</v>
      </c>
      <c r="G9" s="13">
        <v>7</v>
      </c>
      <c r="H9" s="13">
        <v>8</v>
      </c>
      <c r="I9" s="13">
        <v>9</v>
      </c>
      <c r="J9" s="13">
        <v>10</v>
      </c>
    </row>
    <row r="10" spans="1:16" ht="36" customHeight="1" x14ac:dyDescent="0.25">
      <c r="A10" s="26" t="s">
        <v>17</v>
      </c>
      <c r="B10" s="24" t="s">
        <v>25</v>
      </c>
      <c r="C10" s="29" t="s">
        <v>50</v>
      </c>
      <c r="D10" s="99" t="s">
        <v>29</v>
      </c>
      <c r="E10" s="140" t="s">
        <v>30</v>
      </c>
      <c r="F10" s="99" t="s">
        <v>31</v>
      </c>
      <c r="G10" s="32">
        <f>G11+G12+G13+G14+G15+G16+G17+G18+G19</f>
        <v>311557.02</v>
      </c>
      <c r="H10" s="32">
        <f t="shared" ref="H10:J10" si="0">H11+H12+H13+H14+H15+H16+H17+H18+H19</f>
        <v>250</v>
      </c>
      <c r="I10" s="32">
        <f t="shared" si="0"/>
        <v>93140</v>
      </c>
      <c r="J10" s="32">
        <f t="shared" si="0"/>
        <v>218167.02000000002</v>
      </c>
    </row>
    <row r="11" spans="1:16" ht="63" customHeight="1" x14ac:dyDescent="0.25">
      <c r="A11" s="25"/>
      <c r="B11" s="18"/>
      <c r="C11" s="30" t="s">
        <v>80</v>
      </c>
      <c r="D11" s="22"/>
      <c r="E11" s="141"/>
      <c r="F11" s="22"/>
      <c r="G11" s="33">
        <f>H11+I11+J11</f>
        <v>40050</v>
      </c>
      <c r="H11" s="4">
        <v>50</v>
      </c>
      <c r="I11" s="4">
        <v>20000</v>
      </c>
      <c r="J11" s="4">
        <v>20000</v>
      </c>
    </row>
    <row r="12" spans="1:16" ht="36" customHeight="1" x14ac:dyDescent="0.25">
      <c r="A12" s="25"/>
      <c r="B12" s="18"/>
      <c r="C12" s="30" t="s">
        <v>81</v>
      </c>
      <c r="D12" s="22"/>
      <c r="E12" s="141"/>
      <c r="F12" s="22"/>
      <c r="G12" s="33">
        <f t="shared" ref="G12:G26" si="1">H12+I12+J12</f>
        <v>70100</v>
      </c>
      <c r="H12" s="4">
        <v>100</v>
      </c>
      <c r="I12" s="4">
        <v>20000</v>
      </c>
      <c r="J12" s="4">
        <v>50000</v>
      </c>
    </row>
    <row r="13" spans="1:16" ht="48" customHeight="1" x14ac:dyDescent="0.25">
      <c r="A13" s="25"/>
      <c r="B13" s="18"/>
      <c r="C13" s="30" t="s">
        <v>82</v>
      </c>
      <c r="D13" s="22"/>
      <c r="E13" s="141"/>
      <c r="F13" s="22"/>
      <c r="G13" s="33">
        <f t="shared" si="1"/>
        <v>70100</v>
      </c>
      <c r="H13" s="4">
        <v>100</v>
      </c>
      <c r="I13" s="4">
        <v>20000</v>
      </c>
      <c r="J13" s="4">
        <v>50000</v>
      </c>
    </row>
    <row r="14" spans="1:16" ht="144" x14ac:dyDescent="0.25">
      <c r="A14" s="15"/>
      <c r="B14" s="19"/>
      <c r="C14" s="30" t="s">
        <v>18</v>
      </c>
      <c r="D14" s="23"/>
      <c r="E14" s="144"/>
      <c r="F14" s="23"/>
      <c r="G14" s="33">
        <f t="shared" si="1"/>
        <v>9843.7000000000007</v>
      </c>
      <c r="H14" s="4">
        <v>0</v>
      </c>
      <c r="I14" s="4">
        <v>450</v>
      </c>
      <c r="J14" s="4">
        <v>9393.7000000000007</v>
      </c>
      <c r="N14" s="62"/>
      <c r="O14" s="62"/>
      <c r="P14" s="62"/>
    </row>
    <row r="15" spans="1:16" ht="109.5" customHeight="1" x14ac:dyDescent="0.25">
      <c r="A15" s="34"/>
      <c r="B15" s="93"/>
      <c r="C15" s="14" t="s">
        <v>20</v>
      </c>
      <c r="D15" s="100"/>
      <c r="E15" s="100"/>
      <c r="F15" s="36"/>
      <c r="G15" s="4">
        <f t="shared" si="1"/>
        <v>5550</v>
      </c>
      <c r="H15" s="4">
        <v>0</v>
      </c>
      <c r="I15" s="4">
        <v>400</v>
      </c>
      <c r="J15" s="4">
        <v>5150</v>
      </c>
    </row>
    <row r="16" spans="1:16" ht="142.5" customHeight="1" x14ac:dyDescent="0.25">
      <c r="A16" s="28"/>
      <c r="B16" s="18"/>
      <c r="C16" s="30" t="s">
        <v>19</v>
      </c>
      <c r="D16" s="88"/>
      <c r="E16" s="38"/>
      <c r="F16" s="38"/>
      <c r="G16" s="33">
        <f t="shared" si="1"/>
        <v>8613.5</v>
      </c>
      <c r="H16" s="4">
        <v>0</v>
      </c>
      <c r="I16" s="4">
        <v>380</v>
      </c>
      <c r="J16" s="4">
        <v>8233.5</v>
      </c>
    </row>
    <row r="17" spans="1:15" ht="180" x14ac:dyDescent="0.25">
      <c r="A17" s="87"/>
      <c r="B17" s="19"/>
      <c r="C17" s="30" t="s">
        <v>51</v>
      </c>
      <c r="D17" s="89"/>
      <c r="E17" s="31"/>
      <c r="F17" s="31"/>
      <c r="G17" s="33">
        <f t="shared" si="1"/>
        <v>12958.5</v>
      </c>
      <c r="H17" s="4">
        <v>0</v>
      </c>
      <c r="I17" s="4">
        <v>470</v>
      </c>
      <c r="J17" s="4">
        <v>12488.5</v>
      </c>
    </row>
    <row r="18" spans="1:15" ht="108" x14ac:dyDescent="0.25">
      <c r="A18" s="34"/>
      <c r="B18" s="24"/>
      <c r="C18" s="30" t="s">
        <v>52</v>
      </c>
      <c r="D18" s="104"/>
      <c r="E18" s="36"/>
      <c r="F18" s="36"/>
      <c r="G18" s="4">
        <f t="shared" si="1"/>
        <v>10255.700000000001</v>
      </c>
      <c r="H18" s="4">
        <v>0</v>
      </c>
      <c r="I18" s="4">
        <v>440</v>
      </c>
      <c r="J18" s="4">
        <v>9815.7000000000007</v>
      </c>
    </row>
    <row r="19" spans="1:15" ht="48.75" customHeight="1" x14ac:dyDescent="0.25">
      <c r="A19" s="28"/>
      <c r="B19" s="102"/>
      <c r="C19" s="14" t="s">
        <v>3</v>
      </c>
      <c r="D19" s="89"/>
      <c r="E19" s="31"/>
      <c r="F19" s="31"/>
      <c r="G19" s="4">
        <f>H19+I19+J19</f>
        <v>84085.62</v>
      </c>
      <c r="H19" s="4">
        <v>0</v>
      </c>
      <c r="I19" s="4">
        <v>31000</v>
      </c>
      <c r="J19" s="4">
        <v>53085.62</v>
      </c>
    </row>
    <row r="20" spans="1:15" ht="49.5" hidden="1" customHeight="1" x14ac:dyDescent="0.25">
      <c r="A20" s="28"/>
      <c r="B20" s="102"/>
      <c r="C20" s="35" t="s">
        <v>33</v>
      </c>
      <c r="D20" s="38"/>
      <c r="E20" s="35"/>
      <c r="F20" s="35"/>
      <c r="G20" s="90"/>
      <c r="H20" s="90"/>
      <c r="I20" s="90"/>
      <c r="J20" s="90"/>
    </row>
    <row r="21" spans="1:15" ht="42.75" customHeight="1" x14ac:dyDescent="0.25">
      <c r="A21" s="28"/>
      <c r="B21" s="102"/>
      <c r="C21" s="92" t="s">
        <v>54</v>
      </c>
      <c r="D21" s="80" t="s">
        <v>29</v>
      </c>
      <c r="E21" s="151" t="s">
        <v>30</v>
      </c>
      <c r="F21" s="79" t="s">
        <v>31</v>
      </c>
      <c r="G21" s="32">
        <f>G22+G23+G24</f>
        <v>81117.7</v>
      </c>
      <c r="H21" s="3">
        <f>H22+H23+H24</f>
        <v>16257.3</v>
      </c>
      <c r="I21" s="3">
        <f>I22+I23+I24</f>
        <v>25710.400000000001</v>
      </c>
      <c r="J21" s="3">
        <f>J22+J23+J24</f>
        <v>39150</v>
      </c>
    </row>
    <row r="22" spans="1:15" ht="52.5" customHeight="1" x14ac:dyDescent="0.25">
      <c r="A22" s="25"/>
      <c r="B22" s="18"/>
      <c r="C22" s="30" t="s">
        <v>39</v>
      </c>
      <c r="D22" s="39"/>
      <c r="E22" s="152"/>
      <c r="F22" s="38"/>
      <c r="G22" s="33">
        <f>H22+I22+J22</f>
        <v>60100</v>
      </c>
      <c r="H22" s="4">
        <v>950</v>
      </c>
      <c r="I22" s="4">
        <v>20000</v>
      </c>
      <c r="J22" s="4">
        <v>39150</v>
      </c>
    </row>
    <row r="23" spans="1:15" ht="32.25" customHeight="1" x14ac:dyDescent="0.25">
      <c r="A23" s="25"/>
      <c r="B23" s="18"/>
      <c r="C23" s="44" t="s">
        <v>2</v>
      </c>
      <c r="D23" s="39"/>
      <c r="E23" s="39"/>
      <c r="F23" s="38"/>
      <c r="G23" s="33">
        <f>H23+I23+J23</f>
        <v>10307.299999999999</v>
      </c>
      <c r="H23" s="4">
        <v>10307.299999999999</v>
      </c>
      <c r="I23" s="4">
        <v>0</v>
      </c>
      <c r="J23" s="4">
        <v>0</v>
      </c>
    </row>
    <row r="24" spans="1:15" ht="44.25" customHeight="1" x14ac:dyDescent="0.25">
      <c r="A24" s="25"/>
      <c r="B24" s="18"/>
      <c r="C24" s="30" t="s">
        <v>6</v>
      </c>
      <c r="D24" s="39"/>
      <c r="E24" s="39"/>
      <c r="F24" s="38"/>
      <c r="G24" s="33">
        <f>H24+I24+J24</f>
        <v>10710.4</v>
      </c>
      <c r="H24" s="4">
        <v>5000</v>
      </c>
      <c r="I24" s="4">
        <v>5710.4</v>
      </c>
      <c r="J24" s="4">
        <v>0</v>
      </c>
    </row>
    <row r="25" spans="1:15" ht="29.25" customHeight="1" x14ac:dyDescent="0.25">
      <c r="A25" s="25"/>
      <c r="B25" s="18"/>
      <c r="C25" s="29" t="s">
        <v>53</v>
      </c>
      <c r="D25" s="42" t="s">
        <v>29</v>
      </c>
      <c r="E25" s="151" t="s">
        <v>30</v>
      </c>
      <c r="F25" s="140" t="s">
        <v>31</v>
      </c>
      <c r="G25" s="32">
        <f>G26+G27+G28+G29</f>
        <v>202265.98200000002</v>
      </c>
      <c r="H25" s="3">
        <f t="shared" ref="H25:J25" si="2">H26+H27+H28+H29</f>
        <v>13870.7</v>
      </c>
      <c r="I25" s="3">
        <f t="shared" si="2"/>
        <v>38395.281999999999</v>
      </c>
      <c r="J25" s="3">
        <f t="shared" si="2"/>
        <v>150000</v>
      </c>
    </row>
    <row r="26" spans="1:15" x14ac:dyDescent="0.25">
      <c r="A26" s="25"/>
      <c r="B26" s="18"/>
      <c r="C26" s="44" t="s">
        <v>1</v>
      </c>
      <c r="D26" s="39"/>
      <c r="E26" s="152"/>
      <c r="F26" s="141"/>
      <c r="G26" s="33">
        <f t="shared" si="1"/>
        <v>13670.7</v>
      </c>
      <c r="H26" s="4">
        <v>13670.7</v>
      </c>
      <c r="I26" s="4">
        <v>0</v>
      </c>
      <c r="J26" s="4">
        <v>0</v>
      </c>
    </row>
    <row r="27" spans="1:15" ht="24" x14ac:dyDescent="0.25">
      <c r="A27" s="25"/>
      <c r="B27" s="18"/>
      <c r="C27" s="30" t="s">
        <v>4</v>
      </c>
      <c r="D27" s="39"/>
      <c r="E27" s="152"/>
      <c r="F27" s="38"/>
      <c r="G27" s="33">
        <f>H27+I27+J27</f>
        <v>50100</v>
      </c>
      <c r="H27" s="4">
        <v>100</v>
      </c>
      <c r="I27" s="4">
        <v>10000</v>
      </c>
      <c r="J27" s="4">
        <v>40000</v>
      </c>
    </row>
    <row r="28" spans="1:15" ht="36" x14ac:dyDescent="0.25">
      <c r="A28" s="150"/>
      <c r="B28" s="148"/>
      <c r="C28" s="30" t="s">
        <v>5</v>
      </c>
      <c r="D28" s="39"/>
      <c r="E28" s="152"/>
      <c r="F28" s="38"/>
      <c r="G28" s="33">
        <f>H28+I28+J28</f>
        <v>130100</v>
      </c>
      <c r="H28" s="4">
        <v>100</v>
      </c>
      <c r="I28" s="4">
        <v>20000</v>
      </c>
      <c r="J28" s="4">
        <v>110000</v>
      </c>
    </row>
    <row r="29" spans="1:15" ht="24" x14ac:dyDescent="0.25">
      <c r="A29" s="150"/>
      <c r="B29" s="149"/>
      <c r="C29" s="30" t="s">
        <v>7</v>
      </c>
      <c r="D29" s="37"/>
      <c r="E29" s="37"/>
      <c r="F29" s="31"/>
      <c r="G29" s="33">
        <f>H29+I29+J29</f>
        <v>8395.2819999999992</v>
      </c>
      <c r="H29" s="4">
        <v>0</v>
      </c>
      <c r="I29" s="4">
        <v>8395.2819999999992</v>
      </c>
      <c r="J29" s="4">
        <v>0</v>
      </c>
    </row>
    <row r="30" spans="1:15" x14ac:dyDescent="0.25">
      <c r="A30" s="15"/>
      <c r="B30" s="147" t="s">
        <v>16</v>
      </c>
      <c r="C30" s="138"/>
      <c r="D30" s="101"/>
      <c r="E30" s="101"/>
      <c r="F30" s="101"/>
      <c r="G30" s="3">
        <f>G21+G10+G25</f>
        <v>594940.70200000005</v>
      </c>
      <c r="H30" s="3">
        <f>H21+H10+H25</f>
        <v>30378</v>
      </c>
      <c r="I30" s="3">
        <f>I21+I10+I25</f>
        <v>157245.682</v>
      </c>
      <c r="J30" s="3">
        <f>J21+J10+J25</f>
        <v>407317.02</v>
      </c>
    </row>
    <row r="31" spans="1:15" ht="36" x14ac:dyDescent="0.25">
      <c r="A31" s="116">
        <v>2</v>
      </c>
      <c r="B31" s="106" t="s">
        <v>55</v>
      </c>
      <c r="C31" s="92" t="s">
        <v>84</v>
      </c>
      <c r="D31" s="80" t="s">
        <v>29</v>
      </c>
      <c r="E31" s="151" t="s">
        <v>30</v>
      </c>
      <c r="F31" s="80" t="s">
        <v>31</v>
      </c>
      <c r="G31" s="3">
        <f t="shared" ref="G31" si="3">G32+G33+G34</f>
        <v>60189.899999999994</v>
      </c>
      <c r="H31" s="3">
        <f>H32+H33+H34</f>
        <v>20117.8</v>
      </c>
      <c r="I31" s="3">
        <f>I32+I33+I34</f>
        <v>40072.1</v>
      </c>
      <c r="J31" s="3">
        <f>J32+J33+J34</f>
        <v>0</v>
      </c>
    </row>
    <row r="32" spans="1:15" ht="72" x14ac:dyDescent="0.25">
      <c r="A32" s="117"/>
      <c r="B32" s="107"/>
      <c r="C32" s="14" t="s">
        <v>70</v>
      </c>
      <c r="D32" s="81"/>
      <c r="E32" s="152"/>
      <c r="F32" s="81"/>
      <c r="G32" s="5">
        <f t="shared" ref="G32:G62" si="4">H32+I32+J32</f>
        <v>470.3</v>
      </c>
      <c r="H32" s="5">
        <v>470.3</v>
      </c>
      <c r="I32" s="5">
        <v>0</v>
      </c>
      <c r="J32" s="5">
        <v>0</v>
      </c>
      <c r="M32" s="62"/>
      <c r="N32" s="62"/>
      <c r="O32" s="62"/>
    </row>
    <row r="33" spans="1:15" ht="48" x14ac:dyDescent="0.25">
      <c r="A33" s="49"/>
      <c r="B33" s="102"/>
      <c r="C33" s="40" t="s">
        <v>62</v>
      </c>
      <c r="D33" s="39"/>
      <c r="E33" s="39"/>
      <c r="F33" s="39"/>
      <c r="G33" s="5">
        <f t="shared" si="4"/>
        <v>19547.5</v>
      </c>
      <c r="H33" s="5">
        <v>19547.5</v>
      </c>
      <c r="I33" s="5">
        <v>0</v>
      </c>
      <c r="J33" s="5">
        <v>0</v>
      </c>
    </row>
    <row r="34" spans="1:15" ht="60.75" customHeight="1" x14ac:dyDescent="0.25">
      <c r="A34" s="49"/>
      <c r="B34" s="18"/>
      <c r="C34" s="71" t="s">
        <v>67</v>
      </c>
      <c r="D34" s="39"/>
      <c r="E34" s="39"/>
      <c r="F34" s="31"/>
      <c r="G34" s="48">
        <f t="shared" si="4"/>
        <v>40172.1</v>
      </c>
      <c r="H34" s="5">
        <v>100</v>
      </c>
      <c r="I34" s="5">
        <v>40072.1</v>
      </c>
      <c r="J34" s="5">
        <v>0</v>
      </c>
    </row>
    <row r="35" spans="1:15" ht="39.75" customHeight="1" x14ac:dyDescent="0.25">
      <c r="A35" s="49"/>
      <c r="B35" s="74"/>
      <c r="C35" s="82" t="s">
        <v>85</v>
      </c>
      <c r="D35" s="64" t="s">
        <v>29</v>
      </c>
      <c r="E35" s="153" t="s">
        <v>30</v>
      </c>
      <c r="F35" s="72" t="s">
        <v>73</v>
      </c>
      <c r="G35" s="32">
        <f>G36+G37+G38</f>
        <v>17033.957999999999</v>
      </c>
      <c r="H35" s="3">
        <v>17033.957999999999</v>
      </c>
      <c r="I35" s="3">
        <v>0</v>
      </c>
      <c r="J35" s="3">
        <v>0</v>
      </c>
    </row>
    <row r="36" spans="1:15" x14ac:dyDescent="0.25">
      <c r="A36" s="49"/>
      <c r="B36" s="74"/>
      <c r="C36" s="83"/>
      <c r="D36" s="65"/>
      <c r="E36" s="154"/>
      <c r="F36" s="72" t="s">
        <v>74</v>
      </c>
      <c r="G36" s="70">
        <f t="shared" ref="G36:G37" si="5">H36+I36+J36</f>
        <v>7444.63</v>
      </c>
      <c r="H36" s="5">
        <v>7444.63</v>
      </c>
      <c r="I36" s="5">
        <v>0</v>
      </c>
      <c r="J36" s="5">
        <v>0</v>
      </c>
    </row>
    <row r="37" spans="1:15" ht="36" customHeight="1" x14ac:dyDescent="0.25">
      <c r="A37" s="49"/>
      <c r="B37" s="74"/>
      <c r="C37" s="83"/>
      <c r="D37" s="65"/>
      <c r="E37" s="154"/>
      <c r="F37" s="73" t="s">
        <v>77</v>
      </c>
      <c r="G37" s="70">
        <f t="shared" si="5"/>
        <v>6602.8379999999997</v>
      </c>
      <c r="H37" s="5">
        <v>6602.8379999999997</v>
      </c>
      <c r="I37" s="5">
        <v>0</v>
      </c>
      <c r="J37" s="5">
        <v>0</v>
      </c>
    </row>
    <row r="38" spans="1:15" ht="53.25" customHeight="1" x14ac:dyDescent="0.25">
      <c r="A38" s="49"/>
      <c r="B38" s="68"/>
      <c r="C38" s="84"/>
      <c r="D38" s="66"/>
      <c r="E38" s="23"/>
      <c r="F38" s="72" t="s">
        <v>76</v>
      </c>
      <c r="G38" s="70">
        <f t="shared" ref="G38" si="6">H38+I38+J38</f>
        <v>2986.49</v>
      </c>
      <c r="H38" s="5">
        <v>2986.49</v>
      </c>
      <c r="I38" s="5">
        <v>0</v>
      </c>
      <c r="J38" s="5">
        <v>0</v>
      </c>
    </row>
    <row r="39" spans="1:15" x14ac:dyDescent="0.25">
      <c r="A39" s="17"/>
      <c r="B39" s="108" t="s">
        <v>16</v>
      </c>
      <c r="C39" s="108"/>
      <c r="D39" s="54"/>
      <c r="E39" s="23"/>
      <c r="F39" s="69"/>
      <c r="G39" s="3">
        <f>G31+G35</f>
        <v>77223.857999999993</v>
      </c>
      <c r="H39" s="3">
        <f t="shared" ref="H39:J39" si="7">H31+H35</f>
        <v>37151.758000000002</v>
      </c>
      <c r="I39" s="3">
        <f t="shared" si="7"/>
        <v>40072.1</v>
      </c>
      <c r="J39" s="3">
        <f t="shared" si="7"/>
        <v>0</v>
      </c>
    </row>
    <row r="40" spans="1:15" ht="25.5" customHeight="1" x14ac:dyDescent="0.25">
      <c r="A40" s="94">
        <v>3</v>
      </c>
      <c r="B40" s="122" t="s">
        <v>56</v>
      </c>
      <c r="C40" s="29" t="s">
        <v>72</v>
      </c>
      <c r="D40" s="98" t="s">
        <v>29</v>
      </c>
      <c r="E40" s="140" t="s">
        <v>30</v>
      </c>
      <c r="F40" s="140" t="s">
        <v>31</v>
      </c>
      <c r="G40" s="32">
        <f>G41+G42+G43+G44+G45+G47+G48+G49+G50+G51</f>
        <v>155319.55600000001</v>
      </c>
      <c r="H40" s="32">
        <f t="shared" ref="H40:J40" si="8">H41+H42+H43+H44+H45+H47+H48+H49+H50+H51</f>
        <v>21291.7</v>
      </c>
      <c r="I40" s="32">
        <f t="shared" si="8"/>
        <v>94494.978999999992</v>
      </c>
      <c r="J40" s="32">
        <f t="shared" si="8"/>
        <v>39532.877</v>
      </c>
    </row>
    <row r="41" spans="1:15" ht="69" customHeight="1" x14ac:dyDescent="0.25">
      <c r="A41" s="78"/>
      <c r="B41" s="123"/>
      <c r="C41" s="30" t="s">
        <v>8</v>
      </c>
      <c r="D41" s="31"/>
      <c r="E41" s="144"/>
      <c r="F41" s="144"/>
      <c r="G41" s="48">
        <f t="shared" si="4"/>
        <v>13862</v>
      </c>
      <c r="H41" s="5">
        <v>13862</v>
      </c>
      <c r="I41" s="5">
        <v>0</v>
      </c>
      <c r="J41" s="5">
        <v>0</v>
      </c>
      <c r="M41" s="62"/>
      <c r="N41" s="62"/>
      <c r="O41" s="62"/>
    </row>
    <row r="42" spans="1:15" ht="70.5" customHeight="1" x14ac:dyDescent="0.25">
      <c r="A42" s="50"/>
      <c r="B42" s="93"/>
      <c r="C42" s="40" t="s">
        <v>63</v>
      </c>
      <c r="D42" s="36"/>
      <c r="E42" s="36"/>
      <c r="F42" s="36"/>
      <c r="G42" s="5">
        <f t="shared" si="4"/>
        <v>5929.7</v>
      </c>
      <c r="H42" s="5">
        <v>5929.7</v>
      </c>
      <c r="I42" s="5">
        <v>0</v>
      </c>
      <c r="J42" s="5">
        <v>0</v>
      </c>
    </row>
    <row r="43" spans="1:15" ht="48" x14ac:dyDescent="0.25">
      <c r="A43" s="49"/>
      <c r="B43" s="102"/>
      <c r="C43" s="35" t="s">
        <v>64</v>
      </c>
      <c r="D43" s="39"/>
      <c r="E43" s="39"/>
      <c r="F43" s="39"/>
      <c r="G43" s="5">
        <f t="shared" si="4"/>
        <v>3744.8649999999998</v>
      </c>
      <c r="H43" s="91">
        <v>100</v>
      </c>
      <c r="I43" s="91">
        <v>3644.8649999999998</v>
      </c>
      <c r="J43" s="91">
        <v>0</v>
      </c>
    </row>
    <row r="44" spans="1:15" ht="60" x14ac:dyDescent="0.25">
      <c r="A44" s="17"/>
      <c r="B44" s="18"/>
      <c r="C44" s="51" t="s">
        <v>9</v>
      </c>
      <c r="D44" s="38"/>
      <c r="E44" s="67"/>
      <c r="F44" s="67"/>
      <c r="G44" s="48">
        <f t="shared" si="4"/>
        <v>21280.591</v>
      </c>
      <c r="H44" s="5">
        <v>100</v>
      </c>
      <c r="I44" s="5">
        <v>21180.591</v>
      </c>
      <c r="J44" s="5">
        <v>0</v>
      </c>
    </row>
    <row r="45" spans="1:15" ht="60" x14ac:dyDescent="0.25">
      <c r="A45" s="17"/>
      <c r="B45" s="18"/>
      <c r="C45" s="30" t="s">
        <v>68</v>
      </c>
      <c r="D45" s="38"/>
      <c r="E45" s="67"/>
      <c r="F45" s="67"/>
      <c r="G45" s="48">
        <f t="shared" si="4"/>
        <v>7339.8190000000004</v>
      </c>
      <c r="H45" s="5">
        <v>100</v>
      </c>
      <c r="I45" s="5">
        <v>7239.8190000000004</v>
      </c>
      <c r="J45" s="5">
        <v>0</v>
      </c>
    </row>
    <row r="46" spans="1:15" ht="80.25" hidden="1" customHeight="1" x14ac:dyDescent="0.25">
      <c r="A46" s="17"/>
      <c r="B46" s="18"/>
      <c r="C46" s="30" t="s">
        <v>10</v>
      </c>
      <c r="D46" s="38"/>
      <c r="E46" s="67"/>
      <c r="F46" s="67"/>
      <c r="G46" s="48"/>
      <c r="H46" s="5"/>
      <c r="I46" s="5"/>
      <c r="J46" s="5"/>
    </row>
    <row r="47" spans="1:15" ht="48" x14ac:dyDescent="0.25">
      <c r="A47" s="17"/>
      <c r="B47" s="18"/>
      <c r="C47" s="30" t="s">
        <v>65</v>
      </c>
      <c r="D47" s="38"/>
      <c r="E47" s="67"/>
      <c r="F47" s="67"/>
      <c r="G47" s="48">
        <f t="shared" si="4"/>
        <v>2851.66</v>
      </c>
      <c r="H47" s="5">
        <v>100</v>
      </c>
      <c r="I47" s="5">
        <v>0</v>
      </c>
      <c r="J47" s="5">
        <v>2751.66</v>
      </c>
    </row>
    <row r="48" spans="1:15" ht="60" x14ac:dyDescent="0.25">
      <c r="A48" s="17"/>
      <c r="B48" s="18"/>
      <c r="C48" s="30" t="s">
        <v>86</v>
      </c>
      <c r="D48" s="38"/>
      <c r="E48" s="67"/>
      <c r="F48" s="67"/>
      <c r="G48" s="48">
        <f t="shared" si="4"/>
        <v>12529.704</v>
      </c>
      <c r="H48" s="5">
        <v>100</v>
      </c>
      <c r="I48" s="5">
        <v>12429.704</v>
      </c>
      <c r="J48" s="5">
        <v>0</v>
      </c>
    </row>
    <row r="49" spans="1:10" ht="48" x14ac:dyDescent="0.25">
      <c r="A49" s="17"/>
      <c r="B49" s="18"/>
      <c r="C49" s="30" t="s">
        <v>11</v>
      </c>
      <c r="D49" s="38"/>
      <c r="E49" s="67"/>
      <c r="F49" s="67"/>
      <c r="G49" s="48">
        <f t="shared" si="4"/>
        <v>25131.217000000001</v>
      </c>
      <c r="H49" s="5">
        <v>100</v>
      </c>
      <c r="I49" s="5">
        <v>0</v>
      </c>
      <c r="J49" s="5">
        <v>25031.217000000001</v>
      </c>
    </row>
    <row r="50" spans="1:10" ht="72" x14ac:dyDescent="0.25">
      <c r="A50" s="78"/>
      <c r="B50" s="19"/>
      <c r="C50" s="30" t="s">
        <v>69</v>
      </c>
      <c r="D50" s="31"/>
      <c r="E50" s="75"/>
      <c r="F50" s="75"/>
      <c r="G50" s="48">
        <f t="shared" si="4"/>
        <v>11850</v>
      </c>
      <c r="H50" s="5">
        <v>100</v>
      </c>
      <c r="I50" s="5">
        <v>0</v>
      </c>
      <c r="J50" s="5">
        <v>11750</v>
      </c>
    </row>
    <row r="51" spans="1:10" ht="84" x14ac:dyDescent="0.25">
      <c r="A51" s="50"/>
      <c r="B51" s="93"/>
      <c r="C51" s="14" t="s">
        <v>32</v>
      </c>
      <c r="D51" s="14"/>
      <c r="E51" s="103"/>
      <c r="F51" s="103"/>
      <c r="G51" s="48">
        <f t="shared" si="4"/>
        <v>50800</v>
      </c>
      <c r="H51" s="5">
        <v>800</v>
      </c>
      <c r="I51" s="5">
        <v>50000</v>
      </c>
      <c r="J51" s="5">
        <v>0</v>
      </c>
    </row>
    <row r="52" spans="1:10" ht="79.5" customHeight="1" x14ac:dyDescent="0.25">
      <c r="A52" s="17"/>
      <c r="B52" s="19"/>
      <c r="C52" s="29" t="s">
        <v>71</v>
      </c>
      <c r="D52" s="76" t="s">
        <v>29</v>
      </c>
      <c r="E52" s="69" t="s">
        <v>30</v>
      </c>
      <c r="F52" s="76" t="s">
        <v>31</v>
      </c>
      <c r="G52" s="3">
        <f t="shared" si="4"/>
        <v>19336</v>
      </c>
      <c r="H52" s="3">
        <v>5000</v>
      </c>
      <c r="I52" s="3">
        <v>14336</v>
      </c>
      <c r="J52" s="3">
        <v>0</v>
      </c>
    </row>
    <row r="53" spans="1:10" x14ac:dyDescent="0.25">
      <c r="A53" s="78"/>
      <c r="B53" s="137" t="s">
        <v>16</v>
      </c>
      <c r="C53" s="138"/>
      <c r="D53" s="63"/>
      <c r="E53" s="77"/>
      <c r="F53" s="63"/>
      <c r="G53" s="3">
        <f>G40+G52</f>
        <v>174655.55600000001</v>
      </c>
      <c r="H53" s="3">
        <f t="shared" ref="H53:J53" si="9">H40+H52</f>
        <v>26291.7</v>
      </c>
      <c r="I53" s="3">
        <f t="shared" si="9"/>
        <v>108830.97899999999</v>
      </c>
      <c r="J53" s="3">
        <f t="shared" si="9"/>
        <v>39532.877</v>
      </c>
    </row>
    <row r="54" spans="1:10" ht="27.75" customHeight="1" x14ac:dyDescent="0.25">
      <c r="A54" s="45">
        <v>4</v>
      </c>
      <c r="B54" s="120" t="s">
        <v>57</v>
      </c>
      <c r="C54" s="29" t="s">
        <v>35</v>
      </c>
      <c r="D54" s="41" t="s">
        <v>29</v>
      </c>
      <c r="E54" s="135" t="s">
        <v>30</v>
      </c>
      <c r="F54" s="41" t="s">
        <v>31</v>
      </c>
      <c r="G54" s="32">
        <f>G55+G56</f>
        <v>25175</v>
      </c>
      <c r="H54" s="3">
        <f t="shared" ref="H54:J54" si="10">H55+H56</f>
        <v>1100</v>
      </c>
      <c r="I54" s="3">
        <f t="shared" si="10"/>
        <v>24075</v>
      </c>
      <c r="J54" s="3">
        <f t="shared" si="10"/>
        <v>0</v>
      </c>
    </row>
    <row r="55" spans="1:10" ht="74.25" customHeight="1" x14ac:dyDescent="0.25">
      <c r="A55" s="46"/>
      <c r="B55" s="121"/>
      <c r="C55" s="30" t="s">
        <v>61</v>
      </c>
      <c r="D55" s="38"/>
      <c r="E55" s="136"/>
      <c r="F55" s="38"/>
      <c r="G55" s="48">
        <f t="shared" si="4"/>
        <v>24175</v>
      </c>
      <c r="H55" s="5">
        <v>100</v>
      </c>
      <c r="I55" s="5">
        <v>24075</v>
      </c>
      <c r="J55" s="5">
        <v>0</v>
      </c>
    </row>
    <row r="56" spans="1:10" ht="54.75" customHeight="1" x14ac:dyDescent="0.25">
      <c r="A56" s="46"/>
      <c r="B56" s="58"/>
      <c r="C56" s="30" t="s">
        <v>21</v>
      </c>
      <c r="D56" s="31"/>
      <c r="E56" s="51"/>
      <c r="F56" s="31"/>
      <c r="G56" s="48">
        <f t="shared" si="4"/>
        <v>1000</v>
      </c>
      <c r="H56" s="5">
        <v>1000</v>
      </c>
      <c r="I56" s="5">
        <v>0</v>
      </c>
      <c r="J56" s="5">
        <v>0</v>
      </c>
    </row>
    <row r="57" spans="1:10" x14ac:dyDescent="0.25">
      <c r="A57" s="52"/>
      <c r="B57" s="108" t="s">
        <v>16</v>
      </c>
      <c r="C57" s="108"/>
      <c r="D57" s="20"/>
      <c r="E57" s="20"/>
      <c r="F57" s="20"/>
      <c r="G57" s="3">
        <f>G54</f>
        <v>25175</v>
      </c>
      <c r="H57" s="3">
        <f t="shared" ref="H57:J57" si="11">H54</f>
        <v>1100</v>
      </c>
      <c r="I57" s="3">
        <f t="shared" si="11"/>
        <v>24075</v>
      </c>
      <c r="J57" s="3">
        <f t="shared" si="11"/>
        <v>0</v>
      </c>
    </row>
    <row r="58" spans="1:10" ht="39" customHeight="1" x14ac:dyDescent="0.25">
      <c r="A58" s="94">
        <v>5</v>
      </c>
      <c r="B58" s="122" t="s">
        <v>37</v>
      </c>
      <c r="C58" s="53" t="s">
        <v>36</v>
      </c>
      <c r="D58" s="98" t="s">
        <v>29</v>
      </c>
      <c r="E58" s="140" t="s">
        <v>30</v>
      </c>
      <c r="F58" s="98" t="s">
        <v>31</v>
      </c>
      <c r="G58" s="32">
        <f>G59+G60+G61+G62</f>
        <v>127074.62</v>
      </c>
      <c r="H58" s="3">
        <f>H59+H60+H61+H62</f>
        <v>4100</v>
      </c>
      <c r="I58" s="3">
        <f t="shared" ref="I58:J58" si="12">I59+I60+I61+I62</f>
        <v>38700</v>
      </c>
      <c r="J58" s="3">
        <f t="shared" si="12"/>
        <v>84274.62</v>
      </c>
    </row>
    <row r="59" spans="1:10" ht="51.75" customHeight="1" x14ac:dyDescent="0.25">
      <c r="A59" s="95"/>
      <c r="B59" s="119"/>
      <c r="C59" s="40" t="s">
        <v>12</v>
      </c>
      <c r="D59" s="38"/>
      <c r="E59" s="119"/>
      <c r="F59" s="38"/>
      <c r="G59" s="48">
        <f t="shared" si="4"/>
        <v>87950</v>
      </c>
      <c r="H59" s="5">
        <v>2950</v>
      </c>
      <c r="I59" s="5">
        <v>10000</v>
      </c>
      <c r="J59" s="5">
        <v>75000</v>
      </c>
    </row>
    <row r="60" spans="1:10" ht="96.75" hidden="1" customHeight="1" x14ac:dyDescent="0.25">
      <c r="A60" s="95"/>
      <c r="B60" s="119"/>
      <c r="C60" s="40" t="s">
        <v>13</v>
      </c>
      <c r="D60" s="38"/>
      <c r="E60" s="38"/>
      <c r="F60" s="38"/>
      <c r="G60" s="48"/>
      <c r="H60" s="5"/>
      <c r="I60" s="5"/>
      <c r="J60" s="5"/>
    </row>
    <row r="61" spans="1:10" ht="40.5" customHeight="1" x14ac:dyDescent="0.25">
      <c r="A61" s="96"/>
      <c r="B61" s="124"/>
      <c r="C61" s="40" t="s">
        <v>60</v>
      </c>
      <c r="D61" s="31"/>
      <c r="E61" s="31"/>
      <c r="F61" s="31"/>
      <c r="G61" s="48">
        <f t="shared" si="4"/>
        <v>19624.620000000003</v>
      </c>
      <c r="H61" s="5">
        <v>350</v>
      </c>
      <c r="I61" s="5">
        <v>10000</v>
      </c>
      <c r="J61" s="5">
        <v>9274.6200000000008</v>
      </c>
    </row>
    <row r="62" spans="1:10" ht="65.25" customHeight="1" x14ac:dyDescent="0.25">
      <c r="A62" s="94"/>
      <c r="B62" s="97"/>
      <c r="C62" s="40" t="s">
        <v>40</v>
      </c>
      <c r="D62" s="14"/>
      <c r="E62" s="14"/>
      <c r="F62" s="14"/>
      <c r="G62" s="48">
        <f t="shared" si="4"/>
        <v>19500</v>
      </c>
      <c r="H62" s="5">
        <v>800</v>
      </c>
      <c r="I62" s="5">
        <v>18700</v>
      </c>
      <c r="J62" s="5">
        <v>0</v>
      </c>
    </row>
    <row r="63" spans="1:10" x14ac:dyDescent="0.25">
      <c r="A63" s="96"/>
      <c r="B63" s="108" t="s">
        <v>16</v>
      </c>
      <c r="C63" s="108"/>
      <c r="D63" s="20"/>
      <c r="E63" s="16"/>
      <c r="F63" s="16"/>
      <c r="G63" s="6">
        <f>G58</f>
        <v>127074.62</v>
      </c>
      <c r="H63" s="3">
        <f t="shared" ref="H63:J63" si="13">H58</f>
        <v>4100</v>
      </c>
      <c r="I63" s="6">
        <f t="shared" si="13"/>
        <v>38700</v>
      </c>
      <c r="J63" s="6">
        <f t="shared" si="13"/>
        <v>84274.62</v>
      </c>
    </row>
    <row r="64" spans="1:10" ht="36" x14ac:dyDescent="0.25">
      <c r="A64" s="112">
        <v>6</v>
      </c>
      <c r="B64" s="115" t="s">
        <v>58</v>
      </c>
      <c r="C64" s="53" t="s">
        <v>38</v>
      </c>
      <c r="D64" s="42" t="s">
        <v>29</v>
      </c>
      <c r="E64" s="140" t="s">
        <v>30</v>
      </c>
      <c r="F64" s="41" t="s">
        <v>31</v>
      </c>
      <c r="G64" s="32">
        <f>G65</f>
        <v>50000</v>
      </c>
      <c r="H64" s="3">
        <f t="shared" ref="H64:J64" si="14">H65</f>
        <v>1000</v>
      </c>
      <c r="I64" s="3">
        <f t="shared" si="14"/>
        <v>49000</v>
      </c>
      <c r="J64" s="3">
        <f t="shared" si="14"/>
        <v>0</v>
      </c>
    </row>
    <row r="65" spans="1:13" ht="36" x14ac:dyDescent="0.25">
      <c r="A65" s="113"/>
      <c r="B65" s="115"/>
      <c r="C65" s="40" t="s">
        <v>41</v>
      </c>
      <c r="D65" s="55"/>
      <c r="E65" s="124"/>
      <c r="F65" s="54"/>
      <c r="G65" s="48">
        <f t="shared" ref="G65" si="15">H65+I65+J65</f>
        <v>50000</v>
      </c>
      <c r="H65" s="5">
        <v>1000</v>
      </c>
      <c r="I65" s="5">
        <v>49000</v>
      </c>
      <c r="J65" s="5">
        <v>0</v>
      </c>
    </row>
    <row r="66" spans="1:13" x14ac:dyDescent="0.25">
      <c r="A66" s="114"/>
      <c r="B66" s="108" t="s">
        <v>16</v>
      </c>
      <c r="C66" s="108"/>
      <c r="D66" s="60"/>
      <c r="E66" s="60"/>
      <c r="F66" s="60"/>
      <c r="G66" s="6">
        <f>G64</f>
        <v>50000</v>
      </c>
      <c r="H66" s="6">
        <f t="shared" ref="H66:J66" si="16">H64</f>
        <v>1000</v>
      </c>
      <c r="I66" s="6">
        <f t="shared" si="16"/>
        <v>49000</v>
      </c>
      <c r="J66" s="6">
        <f t="shared" si="16"/>
        <v>0</v>
      </c>
    </row>
    <row r="67" spans="1:13" ht="24" x14ac:dyDescent="0.25">
      <c r="A67" s="109" t="s">
        <v>42</v>
      </c>
      <c r="B67" s="118" t="s">
        <v>15</v>
      </c>
      <c r="C67" s="59" t="s">
        <v>59</v>
      </c>
      <c r="D67" s="43" t="s">
        <v>29</v>
      </c>
      <c r="E67" s="151" t="s">
        <v>30</v>
      </c>
      <c r="F67" s="41" t="s">
        <v>31</v>
      </c>
      <c r="G67" s="61">
        <f>G68+G69+G70+G71</f>
        <v>305.99199999999996</v>
      </c>
      <c r="H67" s="8">
        <f t="shared" ref="H67:J67" si="17">H68+H69+H70+H71</f>
        <v>96.691999999999993</v>
      </c>
      <c r="I67" s="7">
        <f t="shared" si="17"/>
        <v>102.1</v>
      </c>
      <c r="J67" s="7">
        <f t="shared" si="17"/>
        <v>107.2</v>
      </c>
    </row>
    <row r="68" spans="1:13" ht="36" x14ac:dyDescent="0.25">
      <c r="A68" s="109"/>
      <c r="B68" s="119"/>
      <c r="C68" s="40" t="s">
        <v>22</v>
      </c>
      <c r="D68" s="39"/>
      <c r="E68" s="166"/>
      <c r="F68" s="38"/>
      <c r="G68" s="48">
        <f>H68+I68+J68</f>
        <v>305.99199999999996</v>
      </c>
      <c r="H68" s="5">
        <v>96.691999999999993</v>
      </c>
      <c r="I68" s="5">
        <v>102.1</v>
      </c>
      <c r="J68" s="5">
        <v>107.2</v>
      </c>
    </row>
    <row r="69" spans="1:13" x14ac:dyDescent="0.25">
      <c r="A69" s="109"/>
      <c r="B69" s="56"/>
      <c r="C69" s="40" t="s">
        <v>66</v>
      </c>
      <c r="D69" s="39"/>
      <c r="E69" s="39"/>
      <c r="F69" s="38"/>
      <c r="G69" s="48">
        <f t="shared" ref="G69:G71" si="18">H69+I69+J69</f>
        <v>0</v>
      </c>
      <c r="H69" s="5">
        <v>0</v>
      </c>
      <c r="I69" s="5">
        <v>0</v>
      </c>
      <c r="J69" s="5">
        <v>0</v>
      </c>
    </row>
    <row r="70" spans="1:13" ht="24" x14ac:dyDescent="0.25">
      <c r="A70" s="109"/>
      <c r="B70" s="56"/>
      <c r="C70" s="40" t="s">
        <v>24</v>
      </c>
      <c r="D70" s="39"/>
      <c r="E70" s="39"/>
      <c r="F70" s="38"/>
      <c r="G70" s="48">
        <f t="shared" si="18"/>
        <v>0</v>
      </c>
      <c r="H70" s="5">
        <v>0</v>
      </c>
      <c r="I70" s="5">
        <v>0</v>
      </c>
      <c r="J70" s="5">
        <v>0</v>
      </c>
    </row>
    <row r="71" spans="1:13" ht="24" x14ac:dyDescent="0.25">
      <c r="A71" s="109"/>
      <c r="B71" s="57"/>
      <c r="C71" s="40" t="s">
        <v>23</v>
      </c>
      <c r="D71" s="37"/>
      <c r="E71" s="37"/>
      <c r="F71" s="31"/>
      <c r="G71" s="48">
        <f t="shared" si="18"/>
        <v>0</v>
      </c>
      <c r="H71" s="5">
        <v>0</v>
      </c>
      <c r="I71" s="5">
        <v>0</v>
      </c>
      <c r="J71" s="5">
        <v>0</v>
      </c>
    </row>
    <row r="72" spans="1:13" x14ac:dyDescent="0.25">
      <c r="A72" s="109"/>
      <c r="B72" s="110" t="s">
        <v>16</v>
      </c>
      <c r="C72" s="111"/>
      <c r="D72" s="47"/>
      <c r="E72" s="47"/>
      <c r="F72" s="47"/>
      <c r="G72" s="9">
        <f>G67</f>
        <v>305.99199999999996</v>
      </c>
      <c r="H72" s="9">
        <f>H67</f>
        <v>96.691999999999993</v>
      </c>
      <c r="I72" s="9">
        <f t="shared" ref="I72:J72" si="19">I67</f>
        <v>102.1</v>
      </c>
      <c r="J72" s="9">
        <f t="shared" si="19"/>
        <v>107.2</v>
      </c>
    </row>
    <row r="73" spans="1:13" x14ac:dyDescent="0.25">
      <c r="A73" s="21"/>
      <c r="B73" s="163" t="s">
        <v>75</v>
      </c>
      <c r="C73" s="164"/>
      <c r="D73" s="164"/>
      <c r="E73" s="164"/>
      <c r="F73" s="165"/>
      <c r="G73" s="10">
        <f>G39+G30+G53+G57+G63+G66+G72</f>
        <v>1049375.7280000001</v>
      </c>
      <c r="H73" s="10">
        <f>H39+H30+H53+H57+H63+H66+H72</f>
        <v>100118.15</v>
      </c>
      <c r="I73" s="10">
        <f t="shared" ref="I73:J73" si="20">I39+I30+I53+I57+I63+I66+I72</f>
        <v>418025.86099999998</v>
      </c>
      <c r="J73" s="10">
        <f t="shared" si="20"/>
        <v>531231.71699999995</v>
      </c>
      <c r="M73" s="62"/>
    </row>
    <row r="74" spans="1:13" x14ac:dyDescent="0.25">
      <c r="A74" s="86"/>
      <c r="B74" s="155" t="s">
        <v>88</v>
      </c>
      <c r="C74" s="156"/>
      <c r="D74" s="156"/>
      <c r="E74" s="156"/>
      <c r="F74" s="157"/>
      <c r="G74" s="70">
        <f t="shared" ref="G74:G76" si="21">H74+I74+J74</f>
        <v>1046389.2379999999</v>
      </c>
      <c r="H74" s="5">
        <v>97131.66</v>
      </c>
      <c r="I74" s="5">
        <v>418025.86099999998</v>
      </c>
      <c r="J74" s="5">
        <v>531231.71699999995</v>
      </c>
      <c r="M74" s="62"/>
    </row>
    <row r="75" spans="1:13" x14ac:dyDescent="0.25">
      <c r="A75" s="74"/>
      <c r="B75" s="158" t="s">
        <v>87</v>
      </c>
      <c r="C75" s="159"/>
      <c r="D75" s="159"/>
      <c r="E75" s="159"/>
      <c r="F75" s="160"/>
      <c r="G75" s="105">
        <f t="shared" si="21"/>
        <v>6602.8379999999997</v>
      </c>
      <c r="H75" s="4">
        <v>6602.8379999999997</v>
      </c>
      <c r="I75" s="4">
        <v>0</v>
      </c>
      <c r="J75" s="4">
        <v>0</v>
      </c>
      <c r="L75" s="62"/>
      <c r="M75" s="62"/>
    </row>
    <row r="76" spans="1:13" ht="19.5" x14ac:dyDescent="0.35">
      <c r="A76" s="85"/>
      <c r="B76" s="155" t="s">
        <v>76</v>
      </c>
      <c r="C76" s="161"/>
      <c r="D76" s="161"/>
      <c r="E76" s="161"/>
      <c r="F76" s="162"/>
      <c r="G76" s="70">
        <f t="shared" si="21"/>
        <v>2986.49</v>
      </c>
      <c r="H76" s="5">
        <v>2986.49</v>
      </c>
      <c r="I76" s="5">
        <v>0</v>
      </c>
      <c r="J76" s="5">
        <v>0</v>
      </c>
      <c r="M76" s="62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3" ht="19.5" x14ac:dyDescent="0.35">
      <c r="A79" s="1"/>
      <c r="B79" s="2"/>
      <c r="C79" s="11"/>
      <c r="D79" s="1"/>
      <c r="E79" s="1"/>
      <c r="F79" s="1"/>
      <c r="G79" s="1"/>
      <c r="H79" s="2"/>
      <c r="I79" s="1"/>
      <c r="J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</sheetData>
  <mergeCells count="48">
    <mergeCell ref="B74:F74"/>
    <mergeCell ref="B75:F75"/>
    <mergeCell ref="B76:F76"/>
    <mergeCell ref="B73:F73"/>
    <mergeCell ref="E58:E59"/>
    <mergeCell ref="E64:E65"/>
    <mergeCell ref="E67:E68"/>
    <mergeCell ref="E21:E22"/>
    <mergeCell ref="E25:E28"/>
    <mergeCell ref="E31:E32"/>
    <mergeCell ref="E40:E41"/>
    <mergeCell ref="E35:E37"/>
    <mergeCell ref="E54:E55"/>
    <mergeCell ref="B57:C57"/>
    <mergeCell ref="B53:C53"/>
    <mergeCell ref="G1:J1"/>
    <mergeCell ref="I7:J7"/>
    <mergeCell ref="F25:F26"/>
    <mergeCell ref="H7:H8"/>
    <mergeCell ref="E10:E14"/>
    <mergeCell ref="F40:F41"/>
    <mergeCell ref="G2:J2"/>
    <mergeCell ref="A4:J4"/>
    <mergeCell ref="A3:J3"/>
    <mergeCell ref="B30:C30"/>
    <mergeCell ref="B28:B29"/>
    <mergeCell ref="A28:A29"/>
    <mergeCell ref="E6:E8"/>
    <mergeCell ref="F6:F8"/>
    <mergeCell ref="H6:J6"/>
    <mergeCell ref="A6:A8"/>
    <mergeCell ref="B6:B8"/>
    <mergeCell ref="C6:C8"/>
    <mergeCell ref="D6:D8"/>
    <mergeCell ref="G6:G8"/>
    <mergeCell ref="B31:B32"/>
    <mergeCell ref="B63:C63"/>
    <mergeCell ref="A67:A72"/>
    <mergeCell ref="B72:C72"/>
    <mergeCell ref="A64:A66"/>
    <mergeCell ref="B66:C66"/>
    <mergeCell ref="B64:B65"/>
    <mergeCell ref="B39:C39"/>
    <mergeCell ref="A31:A32"/>
    <mergeCell ref="B67:B68"/>
    <mergeCell ref="B54:B55"/>
    <mergeCell ref="B40:B41"/>
    <mergeCell ref="B58:B61"/>
  </mergeCells>
  <pageMargins left="0.70866141732283472" right="0.70866141732283472" top="0.78740157480314965" bottom="0.59055118110236227" header="0.31496062992125984" footer="0.31496062992125984"/>
  <pageSetup paperSize="9" scale="98" orientation="landscape" r:id="rId1"/>
  <headerFooter differentFirst="1">
    <oddHeader xml:space="preserve">&amp;C&amp;"Times New Roman,обычный"&amp;14&amp;P&amp;R&amp;"Times New Roman,курсив"&amp;12Продовження додатка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2018-12-27T09:49:44Z</dcterms:modified>
</cp:coreProperties>
</file>