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Лист1!$A$1:$E$74</definedName>
  </definedNames>
  <calcPr calcId="124519"/>
</workbook>
</file>

<file path=xl/calcChain.xml><?xml version="1.0" encoding="utf-8"?>
<calcChain xmlns="http://schemas.openxmlformats.org/spreadsheetml/2006/main">
  <c r="B62" i="1"/>
  <c r="B15"/>
  <c r="B16"/>
  <c r="B17"/>
  <c r="B18"/>
  <c r="B20"/>
  <c r="B21"/>
  <c r="B25"/>
  <c r="B26"/>
  <c r="B27"/>
  <c r="B28"/>
  <c r="B31"/>
  <c r="B32"/>
  <c r="B33"/>
  <c r="B35"/>
  <c r="B37"/>
  <c r="B38"/>
  <c r="B39"/>
  <c r="B41"/>
  <c r="B44"/>
  <c r="B45"/>
  <c r="B46"/>
  <c r="B47"/>
  <c r="B48"/>
  <c r="B49"/>
  <c r="B50"/>
  <c r="B51"/>
  <c r="B52"/>
  <c r="B53"/>
  <c r="B54"/>
  <c r="B56"/>
  <c r="B57"/>
  <c r="B58"/>
  <c r="B59"/>
  <c r="B60"/>
  <c r="B61"/>
  <c r="B14"/>
  <c r="C34" l="1"/>
  <c r="B34" s="1"/>
  <c r="C29" l="1"/>
  <c r="B29" s="1"/>
  <c r="C43" l="1"/>
  <c r="B43" s="1"/>
  <c r="C42"/>
  <c r="B42" s="1"/>
  <c r="C40"/>
  <c r="B40" s="1"/>
  <c r="C36"/>
  <c r="B36" s="1"/>
  <c r="C30"/>
  <c r="B30" s="1"/>
  <c r="C55" l="1"/>
  <c r="B55" s="1"/>
  <c r="C12" l="1"/>
  <c r="C13"/>
  <c r="B13" s="1"/>
  <c r="C66" l="1"/>
  <c r="C19" l="1"/>
  <c r="C23"/>
  <c r="B23" s="1"/>
  <c r="C22"/>
  <c r="B22" s="1"/>
  <c r="C24"/>
  <c r="B24" s="1"/>
  <c r="C11" l="1"/>
  <c r="B19"/>
  <c r="B64"/>
  <c r="D63"/>
  <c r="E63"/>
  <c r="C63"/>
  <c r="B63" l="1"/>
  <c r="C65"/>
  <c r="C67" l="1"/>
  <c r="B69"/>
  <c r="C10" l="1"/>
  <c r="D67" l="1"/>
  <c r="E67"/>
  <c r="D65"/>
  <c r="E65"/>
  <c r="B66"/>
  <c r="B68"/>
  <c r="B12"/>
  <c r="D11"/>
  <c r="E11"/>
  <c r="D10" l="1"/>
  <c r="B11"/>
  <c r="E10"/>
  <c r="B10" s="1"/>
  <c r="B65"/>
  <c r="B67"/>
</calcChain>
</file>

<file path=xl/sharedStrings.xml><?xml version="1.0" encoding="utf-8"?>
<sst xmlns="http://schemas.openxmlformats.org/spreadsheetml/2006/main" count="72" uniqueCount="72">
  <si>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</si>
  <si>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</si>
  <si>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</si>
  <si>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</si>
  <si>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</si>
  <si>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</si>
  <si>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</si>
  <si>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</si>
  <si>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</si>
  <si>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</si>
  <si>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</si>
  <si>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</si>
  <si>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</si>
  <si>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</si>
  <si>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</si>
  <si>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</si>
  <si>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</si>
  <si>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</si>
  <si>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</si>
  <si>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</si>
  <si>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</si>
  <si>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</si>
  <si>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</si>
  <si>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</si>
  <si>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</si>
  <si>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</si>
  <si>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</si>
  <si>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</si>
  <si>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</si>
  <si>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</si>
  <si>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</si>
  <si>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Газифікація вулиць Літке, Лугова, Лафарга</t>
  </si>
  <si>
    <t>Проспект Карла Маркса, м. Кривий Ріг – реконструкція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</si>
  <si>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</si>
  <si>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</si>
  <si>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</si>
  <si>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</si>
  <si>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</si>
  <si>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</si>
  <si>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</si>
  <si>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Приміщення під амбулаторію "Центру первинної медико-санітарної допомоги №5" в селищі Ілліча – реконструкція</t>
  </si>
  <si>
    <t>Реконструкція будівлі по вул. Туполєва під житловий будинок</t>
  </si>
  <si>
    <t>Реконструкція будівлі на вул. Саласюка, 66а під  розміщення  центру   позашкільної    освіти в                            м. Кривий Ріг Дніпропетровської області</t>
  </si>
  <si>
    <t>Технічне переоснащення шляхом проведення комплексної термомодернізації будівлі Криворізької гімназії №95 за адресою:                         вул. Соборності, 20а, м.Кривий  Ріг, Дніпропетровська область</t>
  </si>
  <si>
    <t>Блочна котельня та теплові мережі на                       вул. Орджонікідзе, м. Кривий Ріг – будівництво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</si>
  <si>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</si>
  <si>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Приміщення під амбулаторію №7 "Центру первинної медико-санітарної допомоги №3" за адресою:   мкр. 7 Зарічний, 9а, м. Кривий Ріг – реконструкція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</si>
  <si>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                              вул. Героїв АТО, 55,м.Кривий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</si>
  <si>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вул.Героїв АТО, 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</si>
  <si>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</si>
  <si>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С.Маляренко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</si>
  <si>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           вул. Шкільна, 27ж</t>
  </si>
  <si>
    <t>Нове будівництво блочно-модульної котельні комунального підприємства "Міжнародний аеропорт Кривий Ріг" Криворізької міської ради у м. Кривому Розі Дніпропетровської області</t>
  </si>
  <si>
    <t>Реконструкція приміщень котельні та теплової мережі Криворізької загальноосвітньої школи І-ІІ ступенів №101 на вул. Червонофлотській, 1а в                 м. Кривому Розі Дніпропетровської області</t>
  </si>
  <si>
    <t xml:space="preserve"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Дніпропетровської області  </t>
  </si>
  <si>
    <t>Блочна котельня та теплові мережі на                        вул. Тбіліській, м. Кривий Ріг – будівництво</t>
  </si>
  <si>
    <t>Реконструкція приміщень під амбулаторію  "Центру первинної медико-санітарної допомоги №5" по вул. 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</si>
  <si>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</si>
  <si>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 №5" по вул. Рокоссовського, 9  в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</si>
  <si>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</si>
  <si>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 м. Кривий Ріг Дніпропетровської області</t>
  </si>
  <si>
    <t>Реконструкція приміщень під амбулаторію "Центру первинної медико-санітарної допомоги №4" на мкр. Ювілейний, 8а в м. Кривий  Ріг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</si>
  <si>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</si>
  <si>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Реконструкція приміщень під 3 амбулаторії "Центру первинної медико-санітарної допомоги №3" по  вул. Тухачевського, 33а в м. Кривий Ріг Дніпропетровської області</t>
  </si>
  <si>
    <t xml:space="preserve">Реконструкція приміщень під амбулаторію №4 "Центру первинної медико-санітарної допомоги №2" по  вул. Електрозаводській, 22а в м. Кривий Ріг Дніпропетровської області </t>
  </si>
  <si>
    <t>Реконструкція приміщень під амбулаторію "Центру первинної медико-санітарної допомоги №4" по вул. Павлика Морозова, 15 в м. Кривий Ріг Дніпропетровської області</t>
  </si>
  <si>
    <t>Реконструкція приміщень під амбулаторію "Центру первинної медико-санітарної допомоги №5" у Військовому містечку - 33, 14 в м. Кривий Ріг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</si>
  <si>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</si>
  <si>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</si>
  <si>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Нове будівництво кладовища "Всебратське-3" в                        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</si>
  <si>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№2" по вул. Ватутіна, 43/5, приміщення 129 в             м. Кривий Ріг Дніпропетровської області</t>
  </si>
  <si>
    <t>26.04.2017 №1587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</si>
</sst>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49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tabSelected="1" view="pageBreakPreview" zoomScale="62" zoomScaleSheetLayoutView="62" workbookViewId="0">
      <selection activeCell="D2" sqref="D2"/>
    </sheetView>
  </sheetViews>
  <sheetFormatPr defaultRowHeight="15"/>
  <cols>
    <col min="1" max="1" width="47.140625" style="23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>
      <c r="A1" s="17"/>
      <c r="B1" s="1"/>
      <c r="C1" s="2"/>
      <c r="E1" s="14" t="s">
        <v>26</v>
      </c>
    </row>
    <row r="2" spans="1:5" ht="37.5">
      <c r="A2" s="18"/>
      <c r="B2" s="3"/>
      <c r="C2" s="4"/>
      <c r="D2" s="13"/>
      <c r="E2" s="13" t="s">
        <v>27</v>
      </c>
    </row>
    <row r="3" spans="1:5" ht="18.75">
      <c r="A3" s="18"/>
      <c r="B3" s="3"/>
      <c r="C3" s="4"/>
      <c r="D3" s="13"/>
      <c r="E3" s="13" t="s">
        <v>71</v>
      </c>
    </row>
    <row r="4" spans="1:5" ht="18.75">
      <c r="A4" s="19"/>
      <c r="B4" s="4"/>
      <c r="C4" s="4"/>
      <c r="D4" s="4"/>
    </row>
    <row r="5" spans="1:5" ht="20.25">
      <c r="A5" s="24" t="s">
        <v>0</v>
      </c>
      <c r="B5" s="24"/>
      <c r="C5" s="24"/>
      <c r="D5" s="24"/>
      <c r="E5" s="24"/>
    </row>
    <row r="6" spans="1:5" ht="25.5" customHeight="1">
      <c r="A6" s="25" t="s">
        <v>10</v>
      </c>
      <c r="B6" s="25"/>
      <c r="C6" s="25"/>
      <c r="D6" s="25"/>
      <c r="E6" s="25"/>
    </row>
    <row r="8" spans="1:5" ht="51.75" customHeight="1">
      <c r="A8" s="5" t="s">
        <v>9</v>
      </c>
      <c r="B8" s="5" t="s">
        <v>1</v>
      </c>
      <c r="C8" s="5" t="s">
        <v>2</v>
      </c>
      <c r="D8" s="5" t="s">
        <v>3</v>
      </c>
      <c r="E8" s="5" t="s">
        <v>4</v>
      </c>
    </row>
    <row r="9" spans="1:5" ht="15.75">
      <c r="A9" s="5">
        <v>1</v>
      </c>
      <c r="B9" s="5">
        <v>2</v>
      </c>
      <c r="C9" s="5">
        <v>3</v>
      </c>
      <c r="D9" s="5">
        <v>4</v>
      </c>
      <c r="E9" s="5">
        <v>5</v>
      </c>
    </row>
    <row r="10" spans="1:5" ht="18.75">
      <c r="A10" s="6" t="s">
        <v>5</v>
      </c>
      <c r="B10" s="9">
        <f>SUM(C10:E10)</f>
        <v>95326955</v>
      </c>
      <c r="C10" s="9">
        <f>SUM(C11+C63+C65+C67)</f>
        <v>95326955</v>
      </c>
      <c r="D10" s="9">
        <f>SUM(D11+D65+D67)</f>
        <v>0</v>
      </c>
      <c r="E10" s="9">
        <f>SUM(E11+E65+E67)</f>
        <v>0</v>
      </c>
    </row>
    <row r="11" spans="1:5" ht="38.25" customHeight="1">
      <c r="A11" s="8" t="s">
        <v>19</v>
      </c>
      <c r="B11" s="9">
        <f>SUM(C11:E11)</f>
        <v>65483166</v>
      </c>
      <c r="C11" s="9">
        <f>SUM(C12:C62)</f>
        <v>65483166</v>
      </c>
      <c r="D11" s="9">
        <f>SUM(D12:D19)</f>
        <v>0</v>
      </c>
      <c r="E11" s="9">
        <f>SUM(E12:E19)</f>
        <v>0</v>
      </c>
    </row>
    <row r="12" spans="1:5" ht="33.75" customHeight="1">
      <c r="A12" s="20" t="s">
        <v>7</v>
      </c>
      <c r="B12" s="7">
        <f>SUM(C12:E12)</f>
        <v>2000000</v>
      </c>
      <c r="C12" s="7">
        <f>2000000</f>
        <v>2000000</v>
      </c>
      <c r="D12" s="7">
        <v>0</v>
      </c>
      <c r="E12" s="7">
        <v>0</v>
      </c>
    </row>
    <row r="13" spans="1:5" ht="65.25" customHeight="1">
      <c r="A13" s="20" t="s">
        <v>11</v>
      </c>
      <c r="B13" s="7">
        <f t="shared" ref="B13:B62" si="0">SUM(C13:E13)</f>
        <v>1200000</v>
      </c>
      <c r="C13" s="7">
        <f>1200000</f>
        <v>1200000</v>
      </c>
      <c r="D13" s="7">
        <v>0</v>
      </c>
      <c r="E13" s="7">
        <v>0</v>
      </c>
    </row>
    <row r="14" spans="1:5" ht="94.5">
      <c r="A14" s="20" t="s">
        <v>54</v>
      </c>
      <c r="B14" s="7">
        <f t="shared" si="0"/>
        <v>300000</v>
      </c>
      <c r="C14" s="7">
        <v>300000</v>
      </c>
      <c r="D14" s="7">
        <v>0</v>
      </c>
      <c r="E14" s="7">
        <v>0</v>
      </c>
    </row>
    <row r="15" spans="1:5" ht="47.25">
      <c r="A15" s="20" t="s">
        <v>6</v>
      </c>
      <c r="B15" s="7">
        <f t="shared" si="0"/>
        <v>200000</v>
      </c>
      <c r="C15" s="7">
        <v>200000</v>
      </c>
      <c r="D15" s="7">
        <v>0</v>
      </c>
      <c r="E15" s="7">
        <v>0</v>
      </c>
    </row>
    <row r="16" spans="1:5" ht="54.75" customHeight="1">
      <c r="A16" s="11" t="s">
        <v>12</v>
      </c>
      <c r="B16" s="7">
        <f t="shared" si="0"/>
        <v>200000</v>
      </c>
      <c r="C16" s="7">
        <v>200000</v>
      </c>
      <c r="D16" s="7">
        <v>0</v>
      </c>
      <c r="E16" s="7">
        <v>0</v>
      </c>
    </row>
    <row r="17" spans="1:5" ht="50.25" customHeight="1">
      <c r="A17" s="11" t="s">
        <v>13</v>
      </c>
      <c r="B17" s="7">
        <f t="shared" si="0"/>
        <v>10000000</v>
      </c>
      <c r="C17" s="7">
        <v>10000000</v>
      </c>
      <c r="D17" s="7">
        <v>0</v>
      </c>
      <c r="E17" s="7">
        <v>0</v>
      </c>
    </row>
    <row r="18" spans="1:5" ht="31.5">
      <c r="A18" s="21" t="s">
        <v>14</v>
      </c>
      <c r="B18" s="7">
        <f t="shared" si="0"/>
        <v>600000</v>
      </c>
      <c r="C18" s="7">
        <v>600000</v>
      </c>
      <c r="D18" s="7">
        <v>0</v>
      </c>
      <c r="E18" s="7">
        <v>0</v>
      </c>
    </row>
    <row r="19" spans="1:5" ht="15.75">
      <c r="A19" s="11" t="s">
        <v>15</v>
      </c>
      <c r="B19" s="7">
        <f t="shared" si="0"/>
        <v>13682500</v>
      </c>
      <c r="C19" s="7">
        <f>12782500+900000</f>
        <v>13682500</v>
      </c>
      <c r="D19" s="7">
        <v>0</v>
      </c>
      <c r="E19" s="7">
        <v>0</v>
      </c>
    </row>
    <row r="20" spans="1:5" ht="78.75">
      <c r="A20" s="11" t="s">
        <v>16</v>
      </c>
      <c r="B20" s="7">
        <f t="shared" si="0"/>
        <v>14723866</v>
      </c>
      <c r="C20" s="7">
        <v>14723866</v>
      </c>
      <c r="D20" s="7">
        <v>0</v>
      </c>
      <c r="E20" s="7">
        <v>0</v>
      </c>
    </row>
    <row r="21" spans="1:5" ht="94.5">
      <c r="A21" s="11" t="s">
        <v>23</v>
      </c>
      <c r="B21" s="7">
        <f t="shared" si="0"/>
        <v>1400000</v>
      </c>
      <c r="C21" s="7">
        <v>1400000</v>
      </c>
      <c r="D21" s="7">
        <v>0</v>
      </c>
      <c r="E21" s="7">
        <v>0</v>
      </c>
    </row>
    <row r="22" spans="1:5" ht="63">
      <c r="A22" s="11" t="s">
        <v>25</v>
      </c>
      <c r="B22" s="7">
        <f t="shared" si="0"/>
        <v>7560000</v>
      </c>
      <c r="C22" s="7">
        <f>7457300+102700</f>
        <v>7560000</v>
      </c>
      <c r="D22" s="7">
        <v>0</v>
      </c>
      <c r="E22" s="7">
        <v>0</v>
      </c>
    </row>
    <row r="23" spans="1:5" ht="63">
      <c r="A23" s="11" t="s">
        <v>17</v>
      </c>
      <c r="B23" s="7">
        <f t="shared" si="0"/>
        <v>2960000</v>
      </c>
      <c r="C23" s="7">
        <f>1835000+1125000</f>
        <v>2960000</v>
      </c>
      <c r="D23" s="7">
        <v>0</v>
      </c>
      <c r="E23" s="7">
        <v>0</v>
      </c>
    </row>
    <row r="24" spans="1:5" ht="63">
      <c r="A24" s="11" t="s">
        <v>18</v>
      </c>
      <c r="B24" s="7">
        <f t="shared" si="0"/>
        <v>1150000</v>
      </c>
      <c r="C24" s="7">
        <f>600000+550000</f>
        <v>1150000</v>
      </c>
      <c r="D24" s="7">
        <v>0</v>
      </c>
      <c r="E24" s="7">
        <v>0</v>
      </c>
    </row>
    <row r="25" spans="1:5" ht="84.75" customHeight="1">
      <c r="A25" s="11" t="s">
        <v>53</v>
      </c>
      <c r="B25" s="7">
        <f t="shared" si="0"/>
        <v>953800</v>
      </c>
      <c r="C25" s="7">
        <v>953800</v>
      </c>
      <c r="D25" s="7">
        <v>0</v>
      </c>
      <c r="E25" s="7">
        <v>0</v>
      </c>
    </row>
    <row r="26" spans="1:5" ht="24" customHeight="1">
      <c r="A26" s="21" t="s">
        <v>31</v>
      </c>
      <c r="B26" s="7">
        <f t="shared" si="0"/>
        <v>75000</v>
      </c>
      <c r="C26" s="7">
        <v>75000</v>
      </c>
      <c r="D26" s="7">
        <v>0</v>
      </c>
      <c r="E26" s="7">
        <v>0</v>
      </c>
    </row>
    <row r="27" spans="1:5" ht="31.5">
      <c r="A27" s="20" t="s">
        <v>32</v>
      </c>
      <c r="B27" s="7">
        <f t="shared" si="0"/>
        <v>200000</v>
      </c>
      <c r="C27" s="7">
        <v>200000</v>
      </c>
      <c r="D27" s="7">
        <v>0</v>
      </c>
      <c r="E27" s="7">
        <v>0</v>
      </c>
    </row>
    <row r="28" spans="1:5" ht="51" customHeight="1">
      <c r="A28" s="21" t="s">
        <v>33</v>
      </c>
      <c r="B28" s="7">
        <f t="shared" si="0"/>
        <v>170000</v>
      </c>
      <c r="C28" s="7">
        <v>170000</v>
      </c>
      <c r="D28" s="7">
        <v>0</v>
      </c>
      <c r="E28" s="7">
        <v>0</v>
      </c>
    </row>
    <row r="29" spans="1:5" ht="75" customHeight="1">
      <c r="A29" s="21" t="s">
        <v>34</v>
      </c>
      <c r="B29" s="7">
        <f t="shared" si="0"/>
        <v>170000</v>
      </c>
      <c r="C29" s="7">
        <f>100000+70000</f>
        <v>170000</v>
      </c>
      <c r="D29" s="7">
        <v>0</v>
      </c>
      <c r="E29" s="7">
        <v>0</v>
      </c>
    </row>
    <row r="30" spans="1:5" ht="201.75" customHeight="1">
      <c r="A30" s="11" t="s">
        <v>35</v>
      </c>
      <c r="B30" s="7">
        <f t="shared" si="0"/>
        <v>455000</v>
      </c>
      <c r="C30" s="7">
        <f>455000</f>
        <v>455000</v>
      </c>
      <c r="D30" s="7">
        <v>0</v>
      </c>
      <c r="E30" s="7">
        <v>0</v>
      </c>
    </row>
    <row r="31" spans="1:5" ht="77.25" customHeight="1">
      <c r="A31" s="21" t="s">
        <v>42</v>
      </c>
      <c r="B31" s="7">
        <f t="shared" si="0"/>
        <v>470000</v>
      </c>
      <c r="C31" s="7">
        <v>470000</v>
      </c>
      <c r="D31" s="7">
        <v>0</v>
      </c>
      <c r="E31" s="7">
        <v>0</v>
      </c>
    </row>
    <row r="32" spans="1:5" ht="93" customHeight="1">
      <c r="A32" s="11" t="s">
        <v>43</v>
      </c>
      <c r="B32" s="7">
        <f t="shared" si="0"/>
        <v>80000</v>
      </c>
      <c r="C32" s="7">
        <v>80000</v>
      </c>
      <c r="D32" s="7">
        <v>0</v>
      </c>
      <c r="E32" s="7">
        <v>0</v>
      </c>
    </row>
    <row r="33" spans="1:5" ht="39.75" customHeight="1">
      <c r="A33" s="22" t="s">
        <v>55</v>
      </c>
      <c r="B33" s="7">
        <f t="shared" si="0"/>
        <v>100000</v>
      </c>
      <c r="C33" s="7">
        <v>100000</v>
      </c>
      <c r="D33" s="7">
        <v>0</v>
      </c>
      <c r="E33" s="7">
        <v>0</v>
      </c>
    </row>
    <row r="34" spans="1:5" ht="41.25" customHeight="1">
      <c r="A34" s="11" t="s">
        <v>41</v>
      </c>
      <c r="B34" s="7">
        <f t="shared" si="0"/>
        <v>70000</v>
      </c>
      <c r="C34" s="7">
        <f>20000+50000</f>
        <v>70000</v>
      </c>
      <c r="D34" s="7">
        <v>0</v>
      </c>
      <c r="E34" s="7">
        <v>0</v>
      </c>
    </row>
    <row r="35" spans="1:5" ht="84" customHeight="1">
      <c r="A35" s="21" t="s">
        <v>52</v>
      </c>
      <c r="B35" s="7">
        <f t="shared" si="0"/>
        <v>300000</v>
      </c>
      <c r="C35" s="7">
        <v>300000</v>
      </c>
      <c r="D35" s="7">
        <v>0</v>
      </c>
      <c r="E35" s="7">
        <v>0</v>
      </c>
    </row>
    <row r="36" spans="1:5" ht="170.25" customHeight="1">
      <c r="A36" s="11" t="s">
        <v>36</v>
      </c>
      <c r="B36" s="7">
        <f t="shared" si="0"/>
        <v>416000</v>
      </c>
      <c r="C36" s="7">
        <f>416000</f>
        <v>416000</v>
      </c>
      <c r="D36" s="7">
        <v>0</v>
      </c>
      <c r="E36" s="7">
        <v>0</v>
      </c>
    </row>
    <row r="37" spans="1:5" ht="68.25" customHeight="1">
      <c r="A37" s="11" t="s">
        <v>44</v>
      </c>
      <c r="B37" s="7">
        <f t="shared" si="0"/>
        <v>100000</v>
      </c>
      <c r="C37" s="7">
        <v>100000</v>
      </c>
      <c r="D37" s="7">
        <v>0</v>
      </c>
      <c r="E37" s="7"/>
    </row>
    <row r="38" spans="1:5" ht="89.25" customHeight="1">
      <c r="A38" s="11" t="s">
        <v>68</v>
      </c>
      <c r="B38" s="7">
        <f t="shared" si="0"/>
        <v>300000</v>
      </c>
      <c r="C38" s="7">
        <v>300000</v>
      </c>
      <c r="D38" s="7">
        <v>0</v>
      </c>
      <c r="E38" s="7">
        <v>0</v>
      </c>
    </row>
    <row r="39" spans="1:5" ht="112.5" customHeight="1">
      <c r="A39" s="11" t="s">
        <v>51</v>
      </c>
      <c r="B39" s="7">
        <f t="shared" si="0"/>
        <v>200000</v>
      </c>
      <c r="C39" s="7">
        <v>200000</v>
      </c>
      <c r="D39" s="7">
        <v>0</v>
      </c>
      <c r="E39" s="7">
        <v>0</v>
      </c>
    </row>
    <row r="40" spans="1:5" ht="225.75" customHeight="1">
      <c r="A40" s="11" t="s">
        <v>37</v>
      </c>
      <c r="B40" s="7">
        <f t="shared" si="0"/>
        <v>440000</v>
      </c>
      <c r="C40" s="7">
        <f>440000</f>
        <v>440000</v>
      </c>
      <c r="D40" s="7">
        <v>0</v>
      </c>
      <c r="E40" s="7">
        <v>0</v>
      </c>
    </row>
    <row r="41" spans="1:5" ht="81" customHeight="1">
      <c r="A41" s="11" t="s">
        <v>69</v>
      </c>
      <c r="B41" s="7">
        <f t="shared" si="0"/>
        <v>500000</v>
      </c>
      <c r="C41" s="7">
        <v>500000</v>
      </c>
      <c r="D41" s="7">
        <v>0</v>
      </c>
      <c r="E41" s="7">
        <v>0</v>
      </c>
    </row>
    <row r="42" spans="1:5" ht="251.25" customHeight="1">
      <c r="A42" s="11" t="s">
        <v>38</v>
      </c>
      <c r="B42" s="7">
        <f t="shared" si="0"/>
        <v>475000</v>
      </c>
      <c r="C42" s="7">
        <f>475000</f>
        <v>475000</v>
      </c>
      <c r="D42" s="7">
        <v>0</v>
      </c>
      <c r="E42" s="7">
        <v>0</v>
      </c>
    </row>
    <row r="43" spans="1:5" ht="156.75" customHeight="1">
      <c r="A43" s="11" t="s">
        <v>39</v>
      </c>
      <c r="B43" s="7">
        <f t="shared" si="0"/>
        <v>440000</v>
      </c>
      <c r="C43" s="7">
        <f>440000</f>
        <v>440000</v>
      </c>
      <c r="D43" s="7">
        <v>0</v>
      </c>
      <c r="E43" s="7">
        <v>0</v>
      </c>
    </row>
    <row r="44" spans="1:5" ht="94.5" customHeight="1">
      <c r="A44" s="22" t="s">
        <v>70</v>
      </c>
      <c r="B44" s="7">
        <f t="shared" si="0"/>
        <v>300000</v>
      </c>
      <c r="C44" s="7">
        <v>300000</v>
      </c>
      <c r="D44" s="7">
        <v>0</v>
      </c>
      <c r="E44" s="7">
        <v>0</v>
      </c>
    </row>
    <row r="45" spans="1:5" ht="83.25" customHeight="1">
      <c r="A45" s="11" t="s">
        <v>56</v>
      </c>
      <c r="B45" s="7">
        <f t="shared" si="0"/>
        <v>300000</v>
      </c>
      <c r="C45" s="7">
        <v>300000</v>
      </c>
      <c r="D45" s="7">
        <v>0</v>
      </c>
      <c r="E45" s="7">
        <v>0</v>
      </c>
    </row>
    <row r="46" spans="1:5" ht="78.75" customHeight="1">
      <c r="A46" s="11" t="s">
        <v>57</v>
      </c>
      <c r="B46" s="7">
        <f t="shared" si="0"/>
        <v>300000</v>
      </c>
      <c r="C46" s="7">
        <v>300000</v>
      </c>
      <c r="D46" s="7">
        <v>0</v>
      </c>
      <c r="E46" s="7">
        <v>0</v>
      </c>
    </row>
    <row r="47" spans="1:5" ht="75" customHeight="1">
      <c r="A47" s="11" t="s">
        <v>58</v>
      </c>
      <c r="B47" s="7">
        <f t="shared" si="0"/>
        <v>300000</v>
      </c>
      <c r="C47" s="7">
        <v>300000</v>
      </c>
      <c r="D47" s="7">
        <v>0</v>
      </c>
      <c r="E47" s="7">
        <v>0</v>
      </c>
    </row>
    <row r="48" spans="1:5" ht="73.5" customHeight="1">
      <c r="A48" s="11" t="s">
        <v>59</v>
      </c>
      <c r="B48" s="7">
        <f t="shared" si="0"/>
        <v>300000</v>
      </c>
      <c r="C48" s="7">
        <v>300000</v>
      </c>
      <c r="D48" s="7">
        <v>0</v>
      </c>
      <c r="E48" s="7">
        <v>0</v>
      </c>
    </row>
    <row r="49" spans="1:5" ht="63">
      <c r="A49" s="11" t="s">
        <v>60</v>
      </c>
      <c r="B49" s="7">
        <f t="shared" si="0"/>
        <v>300000</v>
      </c>
      <c r="C49" s="7">
        <v>300000</v>
      </c>
      <c r="D49" s="7">
        <v>0</v>
      </c>
      <c r="E49" s="7">
        <v>0</v>
      </c>
    </row>
    <row r="50" spans="1:5" ht="80.25" customHeight="1">
      <c r="A50" s="11" t="s">
        <v>61</v>
      </c>
      <c r="B50" s="7">
        <f t="shared" si="0"/>
        <v>67000</v>
      </c>
      <c r="C50" s="7">
        <v>67000</v>
      </c>
      <c r="D50" s="7">
        <v>0</v>
      </c>
      <c r="E50" s="7">
        <v>0</v>
      </c>
    </row>
    <row r="51" spans="1:5" ht="73.5" customHeight="1">
      <c r="A51" s="11" t="s">
        <v>62</v>
      </c>
      <c r="B51" s="7">
        <f t="shared" si="0"/>
        <v>100000</v>
      </c>
      <c r="C51" s="7">
        <v>100000</v>
      </c>
      <c r="D51" s="7">
        <v>0</v>
      </c>
      <c r="E51" s="7">
        <v>0</v>
      </c>
    </row>
    <row r="52" spans="1:5" ht="81.75" customHeight="1">
      <c r="A52" s="11" t="s">
        <v>63</v>
      </c>
      <c r="B52" s="7">
        <f t="shared" si="0"/>
        <v>70000</v>
      </c>
      <c r="C52" s="7">
        <v>70000</v>
      </c>
      <c r="D52" s="7">
        <v>0</v>
      </c>
      <c r="E52" s="7">
        <v>0</v>
      </c>
    </row>
    <row r="53" spans="1:5" ht="85.5" customHeight="1">
      <c r="A53" s="11" t="s">
        <v>64</v>
      </c>
      <c r="B53" s="7">
        <f t="shared" si="0"/>
        <v>65000</v>
      </c>
      <c r="C53" s="7">
        <v>65000</v>
      </c>
      <c r="D53" s="7">
        <v>0</v>
      </c>
      <c r="E53" s="7">
        <v>0</v>
      </c>
    </row>
    <row r="54" spans="1:5" ht="81" customHeight="1">
      <c r="A54" s="11" t="s">
        <v>65</v>
      </c>
      <c r="B54" s="7">
        <f t="shared" si="0"/>
        <v>60000</v>
      </c>
      <c r="C54" s="7">
        <v>60000</v>
      </c>
      <c r="D54" s="7">
        <v>0</v>
      </c>
      <c r="E54" s="7">
        <v>0</v>
      </c>
    </row>
    <row r="55" spans="1:5" ht="82.5" customHeight="1">
      <c r="A55" s="11" t="s">
        <v>66</v>
      </c>
      <c r="B55" s="7">
        <f t="shared" si="0"/>
        <v>45000</v>
      </c>
      <c r="C55" s="7">
        <f>15000+30000</f>
        <v>45000</v>
      </c>
      <c r="D55" s="7">
        <v>0</v>
      </c>
      <c r="E55" s="7">
        <v>0</v>
      </c>
    </row>
    <row r="56" spans="1:5" ht="69" customHeight="1">
      <c r="A56" s="11" t="s">
        <v>46</v>
      </c>
      <c r="B56" s="7">
        <f t="shared" si="0"/>
        <v>60000</v>
      </c>
      <c r="C56" s="7">
        <v>60000</v>
      </c>
      <c r="D56" s="7">
        <v>0</v>
      </c>
      <c r="E56" s="7">
        <v>0</v>
      </c>
    </row>
    <row r="57" spans="1:5" ht="53.25" customHeight="1">
      <c r="A57" s="11" t="s">
        <v>40</v>
      </c>
      <c r="B57" s="7">
        <f t="shared" si="0"/>
        <v>15000</v>
      </c>
      <c r="C57" s="7">
        <v>15000</v>
      </c>
      <c r="D57" s="7">
        <v>0</v>
      </c>
      <c r="E57" s="7">
        <v>0</v>
      </c>
    </row>
    <row r="58" spans="1:5" ht="15.75">
      <c r="A58" s="11" t="s">
        <v>47</v>
      </c>
      <c r="B58" s="7">
        <f t="shared" si="0"/>
        <v>110000</v>
      </c>
      <c r="C58" s="7">
        <v>110000</v>
      </c>
      <c r="D58" s="7">
        <v>0</v>
      </c>
      <c r="E58" s="7">
        <v>0</v>
      </c>
    </row>
    <row r="59" spans="1:5" ht="117" customHeight="1">
      <c r="A59" s="11" t="s">
        <v>48</v>
      </c>
      <c r="B59" s="7">
        <f t="shared" si="0"/>
        <v>100000</v>
      </c>
      <c r="C59" s="7">
        <v>100000</v>
      </c>
      <c r="D59" s="7">
        <v>0</v>
      </c>
      <c r="E59" s="7">
        <v>0</v>
      </c>
    </row>
    <row r="60" spans="1:5" ht="96" customHeight="1">
      <c r="A60" s="11" t="s">
        <v>49</v>
      </c>
      <c r="B60" s="7">
        <f t="shared" si="0"/>
        <v>400000</v>
      </c>
      <c r="C60" s="7">
        <v>400000</v>
      </c>
      <c r="D60" s="7">
        <v>0</v>
      </c>
      <c r="E60" s="7">
        <v>0</v>
      </c>
    </row>
    <row r="61" spans="1:5" ht="98.25" customHeight="1">
      <c r="A61" s="11" t="s">
        <v>45</v>
      </c>
      <c r="B61" s="7">
        <f t="shared" si="0"/>
        <v>400000</v>
      </c>
      <c r="C61" s="7">
        <v>400000</v>
      </c>
      <c r="D61" s="7">
        <v>0</v>
      </c>
      <c r="E61" s="7">
        <v>0</v>
      </c>
    </row>
    <row r="62" spans="1:5" ht="57" customHeight="1">
      <c r="A62" s="11" t="s">
        <v>67</v>
      </c>
      <c r="B62" s="7">
        <f t="shared" si="0"/>
        <v>300000</v>
      </c>
      <c r="C62" s="7">
        <v>300000</v>
      </c>
      <c r="D62" s="7">
        <v>0</v>
      </c>
      <c r="E62" s="7">
        <v>0</v>
      </c>
    </row>
    <row r="63" spans="1:5" ht="56.25" customHeight="1">
      <c r="A63" s="8" t="s">
        <v>29</v>
      </c>
      <c r="B63" s="9">
        <f>SUM(C63:E63)</f>
        <v>433262</v>
      </c>
      <c r="C63" s="9">
        <f>SUM(C64)</f>
        <v>433262</v>
      </c>
      <c r="D63" s="9">
        <f t="shared" ref="D63:E63" si="1">SUM(D64)</f>
        <v>0</v>
      </c>
      <c r="E63" s="9">
        <f t="shared" si="1"/>
        <v>0</v>
      </c>
    </row>
    <row r="64" spans="1:5" ht="49.5" customHeight="1">
      <c r="A64" s="11" t="s">
        <v>30</v>
      </c>
      <c r="B64" s="7">
        <f>SUM(C64:E64)</f>
        <v>433262</v>
      </c>
      <c r="C64" s="7">
        <v>433262</v>
      </c>
      <c r="D64" s="7">
        <v>0</v>
      </c>
      <c r="E64" s="7">
        <v>0</v>
      </c>
    </row>
    <row r="65" spans="1:5" ht="19.5" customHeight="1">
      <c r="A65" s="8" t="s">
        <v>20</v>
      </c>
      <c r="B65" s="9">
        <f t="shared" ref="B65:B69" si="2">SUM(C65:E65)</f>
        <v>24999131</v>
      </c>
      <c r="C65" s="9">
        <f>SUM(C66:C66)</f>
        <v>24999131</v>
      </c>
      <c r="D65" s="9">
        <f t="shared" ref="D65:E65" si="3">SUM(D66)</f>
        <v>0</v>
      </c>
      <c r="E65" s="9">
        <f t="shared" si="3"/>
        <v>0</v>
      </c>
    </row>
    <row r="66" spans="1:5" ht="33.75" customHeight="1">
      <c r="A66" s="11" t="s">
        <v>24</v>
      </c>
      <c r="B66" s="7">
        <f t="shared" si="2"/>
        <v>24999131</v>
      </c>
      <c r="C66" s="7">
        <f>20019131+4500000+480000</f>
        <v>24999131</v>
      </c>
      <c r="D66" s="7">
        <v>0</v>
      </c>
      <c r="E66" s="7">
        <v>0</v>
      </c>
    </row>
    <row r="67" spans="1:5" ht="34.5" customHeight="1">
      <c r="A67" s="8" t="s">
        <v>21</v>
      </c>
      <c r="B67" s="9">
        <f t="shared" si="2"/>
        <v>4411396</v>
      </c>
      <c r="C67" s="9">
        <f>SUM(C68:C69)</f>
        <v>4411396</v>
      </c>
      <c r="D67" s="9">
        <f t="shared" ref="D67:E67" si="4">SUM(D68)</f>
        <v>0</v>
      </c>
      <c r="E67" s="9">
        <f t="shared" si="4"/>
        <v>0</v>
      </c>
    </row>
    <row r="68" spans="1:5" ht="66" customHeight="1">
      <c r="A68" s="12" t="s">
        <v>8</v>
      </c>
      <c r="B68" s="10">
        <f t="shared" si="2"/>
        <v>3929196</v>
      </c>
      <c r="C68" s="10">
        <v>3929196</v>
      </c>
      <c r="D68" s="10">
        <v>0</v>
      </c>
      <c r="E68" s="10">
        <v>0</v>
      </c>
    </row>
    <row r="69" spans="1:5" ht="94.5">
      <c r="A69" s="11" t="s">
        <v>22</v>
      </c>
      <c r="B69" s="7">
        <f t="shared" si="2"/>
        <v>482200</v>
      </c>
      <c r="C69" s="7">
        <v>482200</v>
      </c>
      <c r="D69" s="7">
        <v>0</v>
      </c>
      <c r="E69" s="7">
        <v>0</v>
      </c>
    </row>
    <row r="70" spans="1:5" ht="15.75">
      <c r="A70" s="15"/>
      <c r="B70" s="16"/>
      <c r="C70" s="16"/>
      <c r="D70" s="16"/>
      <c r="E70" s="16"/>
    </row>
    <row r="71" spans="1:5" ht="15.75">
      <c r="A71" s="15"/>
      <c r="B71" s="16"/>
      <c r="C71" s="16"/>
      <c r="D71" s="16"/>
      <c r="E71" s="16"/>
    </row>
    <row r="72" spans="1:5" ht="15.75">
      <c r="A72" s="15"/>
      <c r="B72" s="16"/>
      <c r="C72" s="16"/>
      <c r="D72" s="16"/>
      <c r="E72" s="16"/>
    </row>
    <row r="73" spans="1:5" ht="41.25" customHeight="1">
      <c r="A73" s="26" t="s">
        <v>28</v>
      </c>
      <c r="C73" s="27" t="s">
        <v>50</v>
      </c>
    </row>
    <row r="74" spans="1:5">
      <c r="A74" s="26"/>
      <c r="C74" s="27"/>
    </row>
  </sheetData>
  <mergeCells count="4">
    <mergeCell ref="A5:E5"/>
    <mergeCell ref="A6:E6"/>
    <mergeCell ref="A73:A74"/>
    <mergeCell ref="C73:C7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5" manualBreakCount="5">
    <brk id="26" max="4" man="1"/>
    <brk id="33" max="4" man="1"/>
    <brk id="48" max="4" man="1"/>
    <brk id="55" max="4" man="1"/>
    <brk id="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2017-04-26T08:34:39Z</dcterms:modified>
</cp:coreProperties>
</file>