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165" windowWidth="7680" windowHeight="8400"/>
  </bookViews>
  <sheets>
    <sheet name="Додаток " sheetId="5" r:id="rId1"/>
  </sheets>
  <definedNames>
    <definedName name="_xlnm.Print_Titles" localSheetId="0">'Додаток '!#REF!</definedName>
    <definedName name="_xlnm.Print_Area" localSheetId="0">'Додаток '!$A$1:$F$42</definedName>
  </definedNames>
  <calcPr calcId="144525"/>
</workbook>
</file>

<file path=xl/calcChain.xml><?xml version="1.0" encoding="utf-8"?>
<calcChain xmlns="http://schemas.openxmlformats.org/spreadsheetml/2006/main">
  <c r="F32" i="5" l="1"/>
  <c r="F33" i="5"/>
  <c r="C23" i="5"/>
  <c r="D31" i="5"/>
  <c r="C31" i="5"/>
  <c r="F31" i="5" s="1"/>
  <c r="E32" i="5"/>
  <c r="E31" i="5" s="1"/>
  <c r="E33" i="5"/>
  <c r="C22" i="5" l="1"/>
  <c r="D39" i="5"/>
  <c r="C39" i="5"/>
  <c r="C24" i="5"/>
  <c r="C20" i="5"/>
  <c r="D21" i="5"/>
  <c r="F21" i="5" s="1"/>
  <c r="F20" i="5" s="1"/>
  <c r="E24" i="5"/>
  <c r="F26" i="5" l="1"/>
  <c r="F15" i="5"/>
  <c r="D28" i="5" l="1"/>
  <c r="D27" i="5" s="1"/>
  <c r="E27" i="5"/>
  <c r="C27" i="5"/>
  <c r="F28" i="5" l="1"/>
  <c r="F27" i="5"/>
  <c r="C14" i="5" l="1"/>
  <c r="C13" i="5" s="1"/>
  <c r="D17" i="5"/>
  <c r="F17" i="5" s="1"/>
  <c r="D36" i="5" l="1"/>
  <c r="E20" i="5"/>
  <c r="D20" i="5"/>
  <c r="E14" i="5"/>
  <c r="E13" i="5" s="1"/>
  <c r="E39" i="5" l="1"/>
  <c r="F36" i="5"/>
  <c r="E34" i="5"/>
  <c r="C34" i="5"/>
  <c r="D35" i="5"/>
  <c r="F35" i="5" s="1"/>
  <c r="E30" i="5"/>
  <c r="C30" i="5"/>
  <c r="D25" i="5"/>
  <c r="D24" i="5" s="1"/>
  <c r="F24" i="5" s="1"/>
  <c r="F23" i="5"/>
  <c r="F22" i="5" s="1"/>
  <c r="E22" i="5"/>
  <c r="D22" i="5"/>
  <c r="D16" i="5"/>
  <c r="F39" i="5"/>
  <c r="F25" i="5" l="1"/>
  <c r="C29" i="5"/>
  <c r="C12" i="5"/>
  <c r="F16" i="5"/>
  <c r="D14" i="5"/>
  <c r="E29" i="5"/>
  <c r="E37" i="5" s="1"/>
  <c r="E12" i="5"/>
  <c r="E18" i="5" s="1"/>
  <c r="D34" i="5"/>
  <c r="F34" i="5" s="1"/>
  <c r="D30" i="5"/>
  <c r="C37" i="5"/>
  <c r="F14" i="5" l="1"/>
  <c r="D13" i="5"/>
  <c r="D12" i="5" s="1"/>
  <c r="D18" i="5" s="1"/>
  <c r="C18" i="5"/>
  <c r="D29" i="5"/>
  <c r="D37" i="5" s="1"/>
  <c r="F37" i="5" s="1"/>
  <c r="F30" i="5"/>
  <c r="F29" i="5" s="1"/>
  <c r="F18" i="5" l="1"/>
  <c r="F13" i="5"/>
  <c r="F12" i="5"/>
</calcChain>
</file>

<file path=xl/sharedStrings.xml><?xml version="1.0" encoding="utf-8"?>
<sst xmlns="http://schemas.openxmlformats.org/spreadsheetml/2006/main" count="56" uniqueCount="56">
  <si>
    <t>Загальний фонд</t>
  </si>
  <si>
    <t>ДОХОДИ</t>
  </si>
  <si>
    <t>40000000</t>
  </si>
  <si>
    <t>разом</t>
  </si>
  <si>
    <t>41000000</t>
  </si>
  <si>
    <t>Від органів державного управління</t>
  </si>
  <si>
    <t>Офіційні трансферти (розшифровуються за видами трансфертів та бюджетів)</t>
  </si>
  <si>
    <t xml:space="preserve">  грн.</t>
  </si>
  <si>
    <t>ВИДАТКИ</t>
  </si>
  <si>
    <t>Назва кодів бюджетної класифікації доходів та функціональної класифікації видатків</t>
  </si>
  <si>
    <t>Код</t>
  </si>
  <si>
    <t>у тому числі бюджет розвитку</t>
  </si>
  <si>
    <t>Усього</t>
  </si>
  <si>
    <t>Спеціальний фонд:</t>
  </si>
  <si>
    <t>Усього змін до показників видаткової частини міського бюджету:</t>
  </si>
  <si>
    <t>Керуюча справами  виконкому</t>
  </si>
  <si>
    <t>до розпорядження міського голови</t>
  </si>
  <si>
    <t xml:space="preserve">    О.Шовгеля</t>
  </si>
  <si>
    <t>41035000</t>
  </si>
  <si>
    <t>40</t>
  </si>
  <si>
    <t>Усього змін до показників доходної частини міського бюджету:</t>
  </si>
  <si>
    <t>Зміни до показників міського бюджету на 2016 рік у частині міжбюджетних трансфертів</t>
  </si>
  <si>
    <t>76</t>
  </si>
  <si>
    <t>250404</t>
  </si>
  <si>
    <t>Інші видатки</t>
  </si>
  <si>
    <t>Джерела фінансування</t>
  </si>
  <si>
    <t>Кошти, що передаються із загального фонду бюджету до бюджету розвитку (спеціального фонду)</t>
  </si>
  <si>
    <t>Інші субвенції, у тому числі</t>
  </si>
  <si>
    <t xml:space="preserve">Субвенція з державного бюджету місцевим бюджетам на здійснення заходів щодо соціально-економічного розвитку окремих територій </t>
  </si>
  <si>
    <t>250380</t>
  </si>
  <si>
    <t>на фінансування переможців обласного конкурсу мініпроектів з енергоефективності та енергозбереження серед локальних громад у 2016 році</t>
  </si>
  <si>
    <t>Управління освіти і науки виконкому Криворізької міської ради</t>
  </si>
  <si>
    <t>Управління праці та соціального захисту населення виконкому Криворізької міської ради</t>
  </si>
  <si>
    <t>090412</t>
  </si>
  <si>
    <t>Інші видатки на соціальний захист населення</t>
  </si>
  <si>
    <t>250366</t>
  </si>
  <si>
    <t>у тому числі за бюджетом Центрально-Міської районної у місті ради</t>
  </si>
  <si>
    <t>на розроблення проектів землеустрою для учасників бойових дій, які брали безпосередню участь в антитерористичній операції, забезпеченні її проведення, та членам сімей загиблих учасників бойових дій</t>
  </si>
  <si>
    <t>Управління містобудування, архітектури та земельних відносин виконкому Криворізької міської ради</t>
  </si>
  <si>
    <t>48</t>
  </si>
  <si>
    <t>160101</t>
  </si>
  <si>
    <t>Землеустрій</t>
  </si>
  <si>
    <t>Інші субвенції, у тому числі субвенція з міського бюджету районним у місті бюджетам за рахунок субвенції з обласного бюджету на виконання доручень виборців депутатами обласної ради у 2016 році</t>
  </si>
  <si>
    <t>100101</t>
  </si>
  <si>
    <t>Житлово-експлуатаційне господарство</t>
  </si>
  <si>
    <t>180107</t>
  </si>
  <si>
    <t>Фінансування енергозберігаючих заходів</t>
  </si>
  <si>
    <t>070802</t>
  </si>
  <si>
    <t>Методична робота, інші заходи у сфері народної освіти</t>
  </si>
  <si>
    <t>Управління благоустрою та житлової політики виконкому Криворізької міської ради</t>
  </si>
  <si>
    <t>Фінансове управління виконкому Криворізької міської ради</t>
  </si>
  <si>
    <t xml:space="preserve">Додаток </t>
  </si>
  <si>
    <t>Металургійної</t>
  </si>
  <si>
    <t>Довгинцівської</t>
  </si>
  <si>
    <t>у т.ч. за бюджетами районних у місті рад:</t>
  </si>
  <si>
    <t>15.11.2016 №210-р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</si>
</sst>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3.5"/>
      <name val="Times New Roman"/>
      <family val="1"/>
      <charset val="204"/>
    </font>
    <font>
      <i/>
      <sz val="16"/>
      <name val="Times New Roman"/>
      <family val="1"/>
      <charset val="204"/>
    </font>
    <font>
      <sz val="12"/>
      <name val="Times New Roman Cyr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26"/>
      <name val="Times New Roman"/>
      <family val="1"/>
      <charset val="204"/>
    </font>
    <font>
      <b/>
      <i/>
      <sz val="15"/>
      <name val="Times New Roman"/>
      <family val="1"/>
      <charset val="204"/>
    </font>
    <font>
      <i/>
      <sz val="23"/>
      <name val="Times New Roman"/>
      <family val="1"/>
      <charset val="204"/>
    </font>
    <font>
      <b/>
      <i/>
      <sz val="28"/>
      <name val="Times New Roman"/>
      <family val="1"/>
      <charset val="204"/>
    </font>
    <font>
      <i/>
      <sz val="15"/>
      <name val="Times New Roman"/>
      <family val="1"/>
      <charset val="204"/>
    </font>
    <font>
      <sz val="13.5"/>
      <name val="Times New Roman"/>
      <family val="1"/>
      <charset val="204"/>
    </font>
    <font>
      <i/>
      <sz val="13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DF6F9"/>
        <bgColor indexed="64"/>
      </patternFill>
    </fill>
    <fill>
      <patternFill patternType="solid">
        <fgColor rgb="FFFFFFC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Fill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4" fontId="2" fillId="0" borderId="0" xfId="0" applyNumberFormat="1" applyFont="1"/>
    <xf numFmtId="0" fontId="15" fillId="0" borderId="0" xfId="0" applyFont="1" applyFill="1" applyBorder="1" applyAlignment="1">
      <alignment horizontal="left"/>
    </xf>
    <xf numFmtId="0" fontId="16" fillId="0" borderId="0" xfId="0" applyFont="1"/>
    <xf numFmtId="0" fontId="12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4" fontId="19" fillId="0" borderId="0" xfId="0" applyNumberFormat="1" applyFont="1"/>
    <xf numFmtId="0" fontId="15" fillId="0" borderId="0" xfId="0" applyFont="1" applyAlignment="1">
      <alignment horizontal="left" vertical="center" wrapText="1"/>
    </xf>
    <xf numFmtId="0" fontId="15" fillId="0" borderId="0" xfId="0" applyFont="1"/>
    <xf numFmtId="0" fontId="22" fillId="0" borderId="0" xfId="0" applyFont="1" applyFill="1" applyAlignment="1">
      <alignment horizontal="left"/>
    </xf>
    <xf numFmtId="4" fontId="14" fillId="0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/>
    <xf numFmtId="0" fontId="25" fillId="0" borderId="0" xfId="0" applyFont="1" applyFill="1" applyAlignment="1">
      <alignment horizontal="left"/>
    </xf>
    <xf numFmtId="49" fontId="26" fillId="0" borderId="0" xfId="0" applyNumberFormat="1" applyFont="1" applyFill="1" applyAlignment="1">
      <alignment horizontal="left"/>
    </xf>
    <xf numFmtId="0" fontId="26" fillId="0" borderId="0" xfId="0" applyFont="1" applyAlignment="1">
      <alignment horizontal="left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24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 wrapText="1"/>
    </xf>
    <xf numFmtId="4" fontId="11" fillId="3" borderId="7" xfId="0" applyNumberFormat="1" applyFont="1" applyFill="1" applyBorder="1" applyAlignment="1">
      <alignment horizontal="center" vertical="center" wrapText="1"/>
    </xf>
    <xf numFmtId="4" fontId="11" fillId="3" borderId="9" xfId="0" applyNumberFormat="1" applyFont="1" applyFill="1" applyBorder="1" applyAlignment="1">
      <alignment horizontal="center" vertical="center" wrapText="1"/>
    </xf>
    <xf numFmtId="49" fontId="11" fillId="3" borderId="10" xfId="0" applyNumberFormat="1" applyFont="1" applyFill="1" applyBorder="1" applyAlignment="1">
      <alignment horizontal="center" vertical="center" wrapText="1"/>
    </xf>
    <xf numFmtId="4" fontId="11" fillId="4" borderId="7" xfId="0" applyNumberFormat="1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left" vertical="center" wrapText="1"/>
    </xf>
    <xf numFmtId="4" fontId="11" fillId="4" borderId="10" xfId="0" applyNumberFormat="1" applyFont="1" applyFill="1" applyBorder="1" applyAlignment="1">
      <alignment horizontal="center" vertical="center" wrapText="1"/>
    </xf>
    <xf numFmtId="4" fontId="11" fillId="3" borderId="19" xfId="0" applyNumberFormat="1" applyFont="1" applyFill="1" applyBorder="1" applyAlignment="1">
      <alignment horizontal="center" vertical="center" wrapText="1"/>
    </xf>
    <xf numFmtId="4" fontId="24" fillId="0" borderId="28" xfId="0" applyNumberFormat="1" applyFont="1" applyFill="1" applyBorder="1" applyAlignment="1">
      <alignment horizontal="center" vertical="center" wrapText="1"/>
    </xf>
    <xf numFmtId="4" fontId="11" fillId="4" borderId="19" xfId="0" applyNumberFormat="1" applyFont="1" applyFill="1" applyBorder="1" applyAlignment="1">
      <alignment horizontal="center" vertical="center" wrapText="1"/>
    </xf>
    <xf numFmtId="4" fontId="14" fillId="0" borderId="29" xfId="0" applyNumberFormat="1" applyFont="1" applyFill="1" applyBorder="1" applyAlignment="1">
      <alignment horizontal="center" vertical="center" wrapText="1"/>
    </xf>
    <xf numFmtId="4" fontId="14" fillId="0" borderId="30" xfId="0" applyNumberFormat="1" applyFont="1" applyFill="1" applyBorder="1" applyAlignment="1">
      <alignment horizontal="center" vertical="center" wrapText="1"/>
    </xf>
    <xf numFmtId="4" fontId="14" fillId="0" borderId="31" xfId="0" applyNumberFormat="1" applyFont="1" applyFill="1" applyBorder="1" applyAlignment="1">
      <alignment horizontal="center" vertical="center" wrapText="1"/>
    </xf>
    <xf numFmtId="4" fontId="27" fillId="0" borderId="31" xfId="0" applyNumberFormat="1" applyFont="1" applyFill="1" applyBorder="1" applyAlignment="1">
      <alignment horizontal="center" vertical="center" wrapText="1"/>
    </xf>
    <xf numFmtId="4" fontId="27" fillId="0" borderId="30" xfId="0" applyNumberFormat="1" applyFont="1" applyFill="1" applyBorder="1" applyAlignment="1">
      <alignment horizontal="center" vertical="center" wrapText="1"/>
    </xf>
    <xf numFmtId="0" fontId="28" fillId="0" borderId="26" xfId="0" applyNumberFormat="1" applyFont="1" applyFill="1" applyBorder="1" applyAlignment="1">
      <alignment horizontal="left" vertical="center" wrapText="1"/>
    </xf>
    <xf numFmtId="0" fontId="29" fillId="2" borderId="27" xfId="0" applyFont="1" applyFill="1" applyBorder="1" applyAlignment="1">
      <alignment horizontal="left" vertical="center" wrapText="1"/>
    </xf>
    <xf numFmtId="0" fontId="28" fillId="0" borderId="26" xfId="0" applyFont="1" applyFill="1" applyBorder="1" applyAlignment="1">
      <alignment horizontal="left" vertical="center" wrapText="1"/>
    </xf>
    <xf numFmtId="0" fontId="28" fillId="0" borderId="27" xfId="0" applyFont="1" applyBorder="1" applyAlignment="1">
      <alignment horizontal="justify" vertical="center"/>
    </xf>
    <xf numFmtId="0" fontId="28" fillId="2" borderId="26" xfId="0" applyFont="1" applyFill="1" applyBorder="1" applyAlignment="1">
      <alignment horizontal="left" vertical="center" wrapText="1"/>
    </xf>
    <xf numFmtId="0" fontId="29" fillId="2" borderId="26" xfId="0" applyFont="1" applyFill="1" applyBorder="1" applyAlignment="1">
      <alignment horizontal="left" vertical="center" wrapText="1"/>
    </xf>
    <xf numFmtId="0" fontId="28" fillId="2" borderId="27" xfId="0" applyFont="1" applyFill="1" applyBorder="1" applyAlignment="1">
      <alignment horizontal="left" vertical="center" wrapText="1"/>
    </xf>
    <xf numFmtId="4" fontId="14" fillId="0" borderId="32" xfId="0" applyNumberFormat="1" applyFont="1" applyFill="1" applyBorder="1" applyAlignment="1">
      <alignment horizontal="center" vertical="center" wrapText="1"/>
    </xf>
    <xf numFmtId="4" fontId="14" fillId="0" borderId="33" xfId="0" applyNumberFormat="1" applyFont="1" applyFill="1" applyBorder="1" applyAlignment="1">
      <alignment horizontal="center" vertical="center" wrapText="1"/>
    </xf>
    <xf numFmtId="4" fontId="14" fillId="0" borderId="34" xfId="0" applyNumberFormat="1" applyFont="1" applyFill="1" applyBorder="1" applyAlignment="1">
      <alignment horizontal="center" vertical="center" wrapText="1"/>
    </xf>
    <xf numFmtId="4" fontId="27" fillId="0" borderId="34" xfId="0" applyNumberFormat="1" applyFont="1" applyFill="1" applyBorder="1" applyAlignment="1">
      <alignment horizontal="center" vertical="center" wrapText="1"/>
    </xf>
    <xf numFmtId="4" fontId="27" fillId="0" borderId="33" xfId="0" applyNumberFormat="1" applyFont="1" applyFill="1" applyBorder="1" applyAlignment="1">
      <alignment horizontal="center" vertical="center" wrapText="1"/>
    </xf>
    <xf numFmtId="4" fontId="14" fillId="0" borderId="15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24" fillId="0" borderId="35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justify" vertical="center"/>
    </xf>
    <xf numFmtId="49" fontId="7" fillId="0" borderId="36" xfId="0" applyNumberFormat="1" applyFont="1" applyFill="1" applyBorder="1" applyAlignment="1">
      <alignment horizontal="center" vertical="center" wrapText="1"/>
    </xf>
    <xf numFmtId="4" fontId="24" fillId="0" borderId="37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" fontId="24" fillId="0" borderId="38" xfId="0" applyNumberFormat="1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left" vertical="center" wrapText="1"/>
    </xf>
    <xf numFmtId="49" fontId="7" fillId="0" borderId="39" xfId="0" applyNumberFormat="1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left" vertical="center" wrapText="1"/>
    </xf>
    <xf numFmtId="4" fontId="14" fillId="0" borderId="24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4" fontId="24" fillId="0" borderId="23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49" fontId="14" fillId="0" borderId="22" xfId="0" applyNumberFormat="1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left" vertical="center" wrapText="1"/>
    </xf>
    <xf numFmtId="4" fontId="14" fillId="0" borderId="8" xfId="0" applyNumberFormat="1" applyFont="1" applyFill="1" applyBorder="1" applyAlignment="1">
      <alignment horizontal="center" vertical="center" wrapText="1"/>
    </xf>
    <xf numFmtId="4" fontId="24" fillId="0" borderId="41" xfId="0" applyNumberFormat="1" applyFont="1" applyFill="1" applyBorder="1" applyAlignment="1">
      <alignment horizontal="center" vertical="center" wrapText="1"/>
    </xf>
    <xf numFmtId="4" fontId="11" fillId="4" borderId="9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49" fontId="11" fillId="4" borderId="20" xfId="0" applyNumberFormat="1" applyFont="1" applyFill="1" applyBorder="1" applyAlignment="1">
      <alignment horizontal="center" vertical="center" wrapText="1"/>
    </xf>
    <xf numFmtId="49" fontId="11" fillId="4" borderId="21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19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9"/>
      <color rgb="FFEDF6F9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zoomScale="55" zoomScaleNormal="55" zoomScaleSheetLayoutView="75" workbookViewId="0">
      <selection activeCell="B5" sqref="B5"/>
    </sheetView>
  </sheetViews>
  <sheetFormatPr defaultRowHeight="18.75" x14ac:dyDescent="0.3"/>
  <cols>
    <col min="1" max="1" width="15.140625" style="5" customWidth="1"/>
    <col min="2" max="2" width="86" style="7" customWidth="1"/>
    <col min="3" max="3" width="21.85546875" style="8" customWidth="1"/>
    <col min="4" max="4" width="20.28515625" style="8" customWidth="1"/>
    <col min="5" max="5" width="21.28515625" style="8" customWidth="1"/>
    <col min="6" max="6" width="31.7109375" style="8" customWidth="1"/>
    <col min="7" max="7" width="21.85546875" style="5" customWidth="1"/>
    <col min="8" max="16384" width="9.140625" style="5"/>
  </cols>
  <sheetData>
    <row r="1" spans="1:6" ht="29.25" x14ac:dyDescent="0.4">
      <c r="A1" s="12"/>
      <c r="B1" s="13"/>
      <c r="D1" s="36" t="s">
        <v>51</v>
      </c>
      <c r="F1" s="19"/>
    </row>
    <row r="2" spans="1:6" ht="29.25" x14ac:dyDescent="0.4">
      <c r="A2" s="12"/>
      <c r="B2" s="13"/>
      <c r="D2" s="37" t="s">
        <v>16</v>
      </c>
      <c r="F2" s="19"/>
    </row>
    <row r="3" spans="1:6" ht="25.5" customHeight="1" x14ac:dyDescent="0.4">
      <c r="A3" s="12"/>
      <c r="B3" s="13"/>
      <c r="D3" s="30" t="s">
        <v>55</v>
      </c>
      <c r="F3" s="19"/>
    </row>
    <row r="4" spans="1:6" ht="3" customHeight="1" x14ac:dyDescent="0.35">
      <c r="A4" s="12"/>
      <c r="B4" s="13"/>
      <c r="D4" s="18"/>
      <c r="F4" s="19"/>
    </row>
    <row r="5" spans="1:6" ht="49.5" customHeight="1" x14ac:dyDescent="0.35">
      <c r="A5" s="14"/>
      <c r="B5" s="15"/>
      <c r="C5" s="11"/>
      <c r="D5" s="11"/>
      <c r="E5" s="18"/>
      <c r="F5" s="16"/>
    </row>
    <row r="6" spans="1:6" s="6" customFormat="1" ht="98.25" customHeight="1" x14ac:dyDescent="0.2">
      <c r="A6" s="95" t="s">
        <v>21</v>
      </c>
      <c r="B6" s="95"/>
      <c r="C6" s="95"/>
      <c r="D6" s="95"/>
      <c r="E6" s="95"/>
      <c r="F6" s="95"/>
    </row>
    <row r="7" spans="1:6" s="6" customFormat="1" ht="7.5" customHeight="1" x14ac:dyDescent="0.2">
      <c r="A7" s="20"/>
      <c r="B7" s="20"/>
      <c r="C7" s="20"/>
      <c r="D7" s="20"/>
      <c r="E7" s="20"/>
      <c r="F7" s="20"/>
    </row>
    <row r="8" spans="1:6" ht="19.5" customHeight="1" thickBot="1" x14ac:dyDescent="0.35">
      <c r="A8" s="2"/>
      <c r="B8" s="3"/>
      <c r="C8" s="4"/>
      <c r="D8" s="4"/>
      <c r="E8" s="4"/>
      <c r="F8" s="22" t="s">
        <v>7</v>
      </c>
    </row>
    <row r="9" spans="1:6" ht="20.25" customHeight="1" thickBot="1" x14ac:dyDescent="0.25">
      <c r="A9" s="98" t="s">
        <v>10</v>
      </c>
      <c r="B9" s="100" t="s">
        <v>9</v>
      </c>
      <c r="C9" s="96" t="s">
        <v>0</v>
      </c>
      <c r="D9" s="102" t="s">
        <v>13</v>
      </c>
      <c r="E9" s="103"/>
      <c r="F9" s="100" t="s">
        <v>12</v>
      </c>
    </row>
    <row r="10" spans="1:6" ht="56.25" customHeight="1" thickBot="1" x14ac:dyDescent="0.25">
      <c r="A10" s="99"/>
      <c r="B10" s="101"/>
      <c r="C10" s="97"/>
      <c r="D10" s="75" t="s">
        <v>3</v>
      </c>
      <c r="E10" s="21" t="s">
        <v>11</v>
      </c>
      <c r="F10" s="101"/>
    </row>
    <row r="11" spans="1:6" ht="22.5" customHeight="1" thickBot="1" x14ac:dyDescent="0.35">
      <c r="A11" s="109" t="s">
        <v>1</v>
      </c>
      <c r="B11" s="110"/>
      <c r="C11" s="110"/>
      <c r="D11" s="110"/>
      <c r="E11" s="110"/>
      <c r="F11" s="111"/>
    </row>
    <row r="12" spans="1:6" s="1" customFormat="1" ht="48.75" customHeight="1" thickBot="1" x14ac:dyDescent="0.35">
      <c r="A12" s="46" t="s">
        <v>2</v>
      </c>
      <c r="B12" s="47" t="s">
        <v>6</v>
      </c>
      <c r="C12" s="48">
        <f t="shared" ref="C12:E13" si="0">C13</f>
        <v>-115900</v>
      </c>
      <c r="D12" s="49">
        <f>D13</f>
        <v>25000</v>
      </c>
      <c r="E12" s="48">
        <f t="shared" si="0"/>
        <v>25000</v>
      </c>
      <c r="F12" s="48">
        <f>C12+D12</f>
        <v>-90900</v>
      </c>
    </row>
    <row r="13" spans="1:6" s="6" customFormat="1" ht="28.5" customHeight="1" x14ac:dyDescent="0.2">
      <c r="A13" s="32" t="s">
        <v>4</v>
      </c>
      <c r="B13" s="33" t="s">
        <v>5</v>
      </c>
      <c r="C13" s="34">
        <f>C14</f>
        <v>-115900</v>
      </c>
      <c r="D13" s="34">
        <f t="shared" ref="D13" si="1">D14</f>
        <v>25000</v>
      </c>
      <c r="E13" s="34">
        <f t="shared" si="0"/>
        <v>25000</v>
      </c>
      <c r="F13" s="76">
        <f t="shared" ref="F13:F17" si="2">C13+D13</f>
        <v>-90900</v>
      </c>
    </row>
    <row r="14" spans="1:6" s="6" customFormat="1" ht="25.5" customHeight="1" x14ac:dyDescent="0.2">
      <c r="A14" s="35" t="s">
        <v>18</v>
      </c>
      <c r="B14" s="77" t="s">
        <v>27</v>
      </c>
      <c r="C14" s="31">
        <f>SUM(C16:C17)</f>
        <v>-115900</v>
      </c>
      <c r="D14" s="31">
        <f>SUM(D16:D17)</f>
        <v>25000</v>
      </c>
      <c r="E14" s="31">
        <f>SUM(E16:E17)</f>
        <v>25000</v>
      </c>
      <c r="F14" s="76">
        <f t="shared" si="2"/>
        <v>-90900</v>
      </c>
    </row>
    <row r="15" spans="1:6" s="6" customFormat="1" ht="85.5" hidden="1" customHeight="1" x14ac:dyDescent="0.2">
      <c r="A15" s="35">
        <v>41030600</v>
      </c>
      <c r="B15" s="77"/>
      <c r="C15" s="31"/>
      <c r="D15" s="31">
        <v>0</v>
      </c>
      <c r="E15" s="31">
        <v>0</v>
      </c>
      <c r="F15" s="76">
        <f t="shared" si="2"/>
        <v>0</v>
      </c>
    </row>
    <row r="16" spans="1:6" s="6" customFormat="1" ht="56.25" customHeight="1" x14ac:dyDescent="0.2">
      <c r="A16" s="35"/>
      <c r="B16" s="52" t="s">
        <v>30</v>
      </c>
      <c r="C16" s="31">
        <v>-25000</v>
      </c>
      <c r="D16" s="31">
        <f>E16</f>
        <v>25000</v>
      </c>
      <c r="E16" s="31">
        <v>25000</v>
      </c>
      <c r="F16" s="76">
        <f t="shared" si="2"/>
        <v>0</v>
      </c>
    </row>
    <row r="17" spans="1:6" s="6" customFormat="1" ht="58.5" customHeight="1" thickBot="1" x14ac:dyDescent="0.25">
      <c r="A17" s="90"/>
      <c r="B17" s="91" t="s">
        <v>37</v>
      </c>
      <c r="C17" s="92">
        <v>-90900</v>
      </c>
      <c r="D17" s="92">
        <f>E17</f>
        <v>0</v>
      </c>
      <c r="E17" s="92">
        <v>0</v>
      </c>
      <c r="F17" s="93">
        <f t="shared" si="2"/>
        <v>-90900</v>
      </c>
    </row>
    <row r="18" spans="1:6" ht="43.5" customHeight="1" thickBot="1" x14ac:dyDescent="0.25">
      <c r="A18" s="107" t="s">
        <v>20</v>
      </c>
      <c r="B18" s="108"/>
      <c r="C18" s="51">
        <f>C12</f>
        <v>-115900</v>
      </c>
      <c r="D18" s="94">
        <f>D12</f>
        <v>25000</v>
      </c>
      <c r="E18" s="51">
        <f>E12</f>
        <v>25000</v>
      </c>
      <c r="F18" s="51">
        <f>C18+D18</f>
        <v>-90900</v>
      </c>
    </row>
    <row r="19" spans="1:6" ht="24.75" customHeight="1" thickBot="1" x14ac:dyDescent="0.35">
      <c r="A19" s="109" t="s">
        <v>8</v>
      </c>
      <c r="B19" s="110"/>
      <c r="C19" s="110"/>
      <c r="D19" s="110"/>
      <c r="E19" s="110"/>
      <c r="F19" s="111"/>
    </row>
    <row r="20" spans="1:6" ht="44.25" customHeight="1" thickBot="1" x14ac:dyDescent="0.25">
      <c r="A20" s="50">
        <v>10</v>
      </c>
      <c r="B20" s="47" t="s">
        <v>31</v>
      </c>
      <c r="C20" s="48">
        <f>SUM(C21:C21)</f>
        <v>12000</v>
      </c>
      <c r="D20" s="49">
        <f>SUM(D21:D21)</f>
        <v>0</v>
      </c>
      <c r="E20" s="48">
        <f>SUM(E21:E21)</f>
        <v>0</v>
      </c>
      <c r="F20" s="54">
        <f>SUM(F21:F21)</f>
        <v>12000</v>
      </c>
    </row>
    <row r="21" spans="1:6" ht="25.5" customHeight="1" thickBot="1" x14ac:dyDescent="0.25">
      <c r="A21" s="80" t="s">
        <v>47</v>
      </c>
      <c r="B21" s="62" t="s">
        <v>48</v>
      </c>
      <c r="C21" s="58">
        <v>12000</v>
      </c>
      <c r="D21" s="70">
        <f>E21</f>
        <v>0</v>
      </c>
      <c r="E21" s="58">
        <v>0</v>
      </c>
      <c r="F21" s="81">
        <f>SUM(C21+D21)</f>
        <v>12000</v>
      </c>
    </row>
    <row r="22" spans="1:6" ht="44.25" customHeight="1" thickBot="1" x14ac:dyDescent="0.25">
      <c r="A22" s="50">
        <v>15</v>
      </c>
      <c r="B22" s="47" t="s">
        <v>32</v>
      </c>
      <c r="C22" s="48">
        <f>SUM(C23:C23)</f>
        <v>124779</v>
      </c>
      <c r="D22" s="49">
        <f>SUM(D23:D23)</f>
        <v>0</v>
      </c>
      <c r="E22" s="48">
        <f>SUM(E23:E23)</f>
        <v>0</v>
      </c>
      <c r="F22" s="54">
        <f>SUM(F23:F23)</f>
        <v>124779</v>
      </c>
    </row>
    <row r="23" spans="1:6" ht="24.75" customHeight="1" thickBot="1" x14ac:dyDescent="0.25">
      <c r="A23" s="80" t="s">
        <v>33</v>
      </c>
      <c r="B23" s="64" t="s">
        <v>34</v>
      </c>
      <c r="C23" s="58">
        <f>30000+5000+4286+12000+17893+21600+4000+20000+10000</f>
        <v>124779</v>
      </c>
      <c r="D23" s="70">
        <v>0</v>
      </c>
      <c r="E23" s="58">
        <v>0</v>
      </c>
      <c r="F23" s="81">
        <f t="shared" ref="F23" si="3">SUM(C23+D23)</f>
        <v>124779</v>
      </c>
    </row>
    <row r="24" spans="1:6" ht="42.75" customHeight="1" thickBot="1" x14ac:dyDescent="0.25">
      <c r="A24" s="46" t="s">
        <v>19</v>
      </c>
      <c r="B24" s="88" t="s">
        <v>49</v>
      </c>
      <c r="C24" s="48">
        <f>SUM(C25:C26)</f>
        <v>-25000</v>
      </c>
      <c r="D24" s="48">
        <f>SUM(D25:D26)</f>
        <v>25000</v>
      </c>
      <c r="E24" s="48">
        <f>SUM(E25:E26)</f>
        <v>25000</v>
      </c>
      <c r="F24" s="54">
        <f>D24+C24</f>
        <v>0</v>
      </c>
    </row>
    <row r="25" spans="1:6" ht="28.5" customHeight="1" x14ac:dyDescent="0.2">
      <c r="A25" s="78" t="s">
        <v>43</v>
      </c>
      <c r="B25" s="89" t="s">
        <v>44</v>
      </c>
      <c r="C25" s="57">
        <v>-35000</v>
      </c>
      <c r="D25" s="69">
        <f>E25</f>
        <v>0</v>
      </c>
      <c r="E25" s="57">
        <v>0</v>
      </c>
      <c r="F25" s="79">
        <f>C25+D25</f>
        <v>-35000</v>
      </c>
    </row>
    <row r="26" spans="1:6" ht="35.25" customHeight="1" thickBot="1" x14ac:dyDescent="0.25">
      <c r="A26" s="45" t="s">
        <v>45</v>
      </c>
      <c r="B26" s="82" t="s">
        <v>46</v>
      </c>
      <c r="C26" s="59">
        <v>10000</v>
      </c>
      <c r="D26" s="71">
        <v>25000</v>
      </c>
      <c r="E26" s="59">
        <v>25000</v>
      </c>
      <c r="F26" s="55">
        <f>C26+D26</f>
        <v>35000</v>
      </c>
    </row>
    <row r="27" spans="1:6" ht="54" customHeight="1" thickBot="1" x14ac:dyDescent="0.25">
      <c r="A27" s="46" t="s">
        <v>39</v>
      </c>
      <c r="B27" s="88" t="s">
        <v>38</v>
      </c>
      <c r="C27" s="48">
        <f>C28</f>
        <v>-90900</v>
      </c>
      <c r="D27" s="49">
        <f t="shared" ref="D27:E27" si="4">D28</f>
        <v>0</v>
      </c>
      <c r="E27" s="48">
        <f t="shared" si="4"/>
        <v>0</v>
      </c>
      <c r="F27" s="54">
        <f>D27+C27</f>
        <v>-90900</v>
      </c>
    </row>
    <row r="28" spans="1:6" ht="25.5" customHeight="1" thickBot="1" x14ac:dyDescent="0.25">
      <c r="A28" s="83" t="s">
        <v>40</v>
      </c>
      <c r="B28" s="84" t="s">
        <v>41</v>
      </c>
      <c r="C28" s="85">
        <v>-90900</v>
      </c>
      <c r="D28" s="86">
        <f>E28</f>
        <v>0</v>
      </c>
      <c r="E28" s="85">
        <v>0</v>
      </c>
      <c r="F28" s="87">
        <f>C28+D28</f>
        <v>-90900</v>
      </c>
    </row>
    <row r="29" spans="1:6" ht="34.5" customHeight="1" thickBot="1" x14ac:dyDescent="0.25">
      <c r="A29" s="50" t="s">
        <v>22</v>
      </c>
      <c r="B29" s="47" t="s">
        <v>50</v>
      </c>
      <c r="C29" s="48">
        <f>C30+C36+C34</f>
        <v>263221</v>
      </c>
      <c r="D29" s="49">
        <f>D30+D36+D34</f>
        <v>-400000</v>
      </c>
      <c r="E29" s="48">
        <f>E30+E36+E34</f>
        <v>-400000</v>
      </c>
      <c r="F29" s="54">
        <f>F30+F36+F34</f>
        <v>-136779</v>
      </c>
    </row>
    <row r="30" spans="1:6" ht="55.5" customHeight="1" x14ac:dyDescent="0.2">
      <c r="A30" s="45" t="s">
        <v>29</v>
      </c>
      <c r="B30" s="65" t="s">
        <v>42</v>
      </c>
      <c r="C30" s="59">
        <f>C31</f>
        <v>44000</v>
      </c>
      <c r="D30" s="71">
        <f t="shared" ref="D30:E30" si="5">D31</f>
        <v>0</v>
      </c>
      <c r="E30" s="59">
        <f t="shared" si="5"/>
        <v>0</v>
      </c>
      <c r="F30" s="55">
        <f>C30+D30</f>
        <v>44000</v>
      </c>
    </row>
    <row r="31" spans="1:6" ht="21" customHeight="1" x14ac:dyDescent="0.2">
      <c r="A31" s="45"/>
      <c r="B31" s="63" t="s">
        <v>54</v>
      </c>
      <c r="C31" s="60">
        <f>C32+C33</f>
        <v>44000</v>
      </c>
      <c r="D31" s="60">
        <f t="shared" ref="D31:E31" si="6">D32+D33</f>
        <v>0</v>
      </c>
      <c r="E31" s="60">
        <f t="shared" si="6"/>
        <v>0</v>
      </c>
      <c r="F31" s="81">
        <f t="shared" ref="F31:F33" si="7">C31+D31</f>
        <v>44000</v>
      </c>
    </row>
    <row r="32" spans="1:6" ht="21" customHeight="1" x14ac:dyDescent="0.2">
      <c r="A32" s="45"/>
      <c r="B32" s="68" t="s">
        <v>52</v>
      </c>
      <c r="C32" s="60">
        <v>4000</v>
      </c>
      <c r="D32" s="72">
        <v>0</v>
      </c>
      <c r="E32" s="60">
        <f>D32</f>
        <v>0</v>
      </c>
      <c r="F32" s="81">
        <f t="shared" si="7"/>
        <v>4000</v>
      </c>
    </row>
    <row r="33" spans="1:7" ht="21" customHeight="1" x14ac:dyDescent="0.2">
      <c r="A33" s="45"/>
      <c r="B33" s="68" t="s">
        <v>53</v>
      </c>
      <c r="C33" s="60">
        <v>40000</v>
      </c>
      <c r="D33" s="72">
        <v>0</v>
      </c>
      <c r="E33" s="60">
        <f>D33</f>
        <v>0</v>
      </c>
      <c r="F33" s="81">
        <f t="shared" si="7"/>
        <v>40000</v>
      </c>
    </row>
    <row r="34" spans="1:7" ht="39.75" customHeight="1" x14ac:dyDescent="0.2">
      <c r="A34" s="80" t="s">
        <v>35</v>
      </c>
      <c r="B34" s="66" t="s">
        <v>28</v>
      </c>
      <c r="C34" s="58">
        <f>C35</f>
        <v>400000</v>
      </c>
      <c r="D34" s="70">
        <f>D35</f>
        <v>0</v>
      </c>
      <c r="E34" s="58">
        <f>E35</f>
        <v>0</v>
      </c>
      <c r="F34" s="81">
        <f t="shared" ref="F34:F35" si="8">C34+D34</f>
        <v>400000</v>
      </c>
    </row>
    <row r="35" spans="1:7" ht="26.25" customHeight="1" x14ac:dyDescent="0.2">
      <c r="A35" s="80"/>
      <c r="B35" s="67" t="s">
        <v>36</v>
      </c>
      <c r="C35" s="61">
        <v>400000</v>
      </c>
      <c r="D35" s="73">
        <f>E35</f>
        <v>0</v>
      </c>
      <c r="E35" s="61">
        <v>0</v>
      </c>
      <c r="F35" s="81">
        <f t="shared" si="8"/>
        <v>400000</v>
      </c>
    </row>
    <row r="36" spans="1:7" ht="24.75" customHeight="1" thickBot="1" x14ac:dyDescent="0.25">
      <c r="A36" s="45" t="s">
        <v>23</v>
      </c>
      <c r="B36" s="68" t="s">
        <v>24</v>
      </c>
      <c r="C36" s="74">
        <v>-180779</v>
      </c>
      <c r="D36" s="71">
        <f>E36</f>
        <v>-400000</v>
      </c>
      <c r="E36" s="59">
        <v>-400000</v>
      </c>
      <c r="F36" s="55">
        <f>C36+D36</f>
        <v>-580779</v>
      </c>
    </row>
    <row r="37" spans="1:7" ht="44.25" customHeight="1" thickBot="1" x14ac:dyDescent="0.25">
      <c r="A37" s="107" t="s">
        <v>14</v>
      </c>
      <c r="B37" s="108"/>
      <c r="C37" s="51">
        <f>C20+C22+C24+C27+C29</f>
        <v>284100</v>
      </c>
      <c r="D37" s="53">
        <f>D20+D22+D24+D27+D29</f>
        <v>-375000</v>
      </c>
      <c r="E37" s="51">
        <f>E20+E22+E24+E27+E29</f>
        <v>-375000</v>
      </c>
      <c r="F37" s="56">
        <f>D37+C37</f>
        <v>-90900</v>
      </c>
    </row>
    <row r="38" spans="1:7" ht="26.25" customHeight="1" thickBot="1" x14ac:dyDescent="0.25">
      <c r="A38" s="104" t="s">
        <v>25</v>
      </c>
      <c r="B38" s="105"/>
      <c r="C38" s="105"/>
      <c r="D38" s="105"/>
      <c r="E38" s="105"/>
      <c r="F38" s="106"/>
    </row>
    <row r="39" spans="1:7" ht="44.25" customHeight="1" thickBot="1" x14ac:dyDescent="0.25">
      <c r="A39" s="43">
        <v>602400</v>
      </c>
      <c r="B39" s="44" t="s">
        <v>26</v>
      </c>
      <c r="C39" s="40">
        <f>400000</f>
        <v>400000</v>
      </c>
      <c r="D39" s="41">
        <f>-400000</f>
        <v>-400000</v>
      </c>
      <c r="E39" s="40">
        <f>D39</f>
        <v>-400000</v>
      </c>
      <c r="F39" s="42">
        <f>C39+D39</f>
        <v>0</v>
      </c>
    </row>
    <row r="40" spans="1:7" s="24" customFormat="1" ht="45" customHeight="1" x14ac:dyDescent="0.25">
      <c r="A40" s="23"/>
      <c r="C40" s="27"/>
      <c r="D40" s="27"/>
      <c r="E40" s="27"/>
      <c r="F40" s="27"/>
      <c r="G40" s="27"/>
    </row>
    <row r="41" spans="1:7" s="24" customFormat="1" ht="12" customHeight="1" x14ac:dyDescent="0.35">
      <c r="A41" s="23"/>
      <c r="B41" s="28"/>
      <c r="C41" s="29"/>
    </row>
    <row r="42" spans="1:7" s="24" customFormat="1" ht="87.75" customHeight="1" x14ac:dyDescent="0.45">
      <c r="A42" s="38" t="s">
        <v>15</v>
      </c>
      <c r="B42" s="25"/>
      <c r="C42" s="26"/>
      <c r="E42" s="39" t="s">
        <v>17</v>
      </c>
    </row>
    <row r="43" spans="1:7" s="9" customFormat="1" x14ac:dyDescent="0.3">
      <c r="B43" s="10"/>
      <c r="C43" s="8"/>
      <c r="D43" s="8"/>
      <c r="E43" s="8"/>
      <c r="F43" s="8"/>
    </row>
    <row r="44" spans="1:7" x14ac:dyDescent="0.3">
      <c r="A44" s="7"/>
      <c r="C44" s="17"/>
      <c r="D44" s="17"/>
      <c r="E44" s="17"/>
    </row>
    <row r="45" spans="1:7" x14ac:dyDescent="0.3">
      <c r="A45" s="7"/>
    </row>
    <row r="46" spans="1:7" x14ac:dyDescent="0.3">
      <c r="A46" s="7"/>
    </row>
    <row r="47" spans="1:7" x14ac:dyDescent="0.3">
      <c r="A47" s="7"/>
    </row>
    <row r="48" spans="1:7" x14ac:dyDescent="0.3">
      <c r="A48" s="7"/>
    </row>
    <row r="49" spans="1:1" x14ac:dyDescent="0.3">
      <c r="A49" s="7"/>
    </row>
    <row r="50" spans="1:1" x14ac:dyDescent="0.3">
      <c r="A50" s="7"/>
    </row>
    <row r="51" spans="1:1" x14ac:dyDescent="0.3">
      <c r="A51" s="7"/>
    </row>
    <row r="52" spans="1:1" x14ac:dyDescent="0.3">
      <c r="A52" s="7"/>
    </row>
    <row r="53" spans="1:1" x14ac:dyDescent="0.3">
      <c r="A53" s="7"/>
    </row>
    <row r="54" spans="1:1" x14ac:dyDescent="0.3">
      <c r="A54" s="7"/>
    </row>
    <row r="55" spans="1:1" x14ac:dyDescent="0.3">
      <c r="A55" s="7"/>
    </row>
    <row r="56" spans="1:1" x14ac:dyDescent="0.3">
      <c r="A56" s="7"/>
    </row>
    <row r="57" spans="1:1" x14ac:dyDescent="0.3">
      <c r="A57" s="7"/>
    </row>
    <row r="58" spans="1:1" x14ac:dyDescent="0.3">
      <c r="A58" s="7"/>
    </row>
    <row r="59" spans="1:1" x14ac:dyDescent="0.3">
      <c r="A59" s="7"/>
    </row>
    <row r="60" spans="1:1" x14ac:dyDescent="0.3">
      <c r="A60" s="7"/>
    </row>
    <row r="61" spans="1:1" x14ac:dyDescent="0.3">
      <c r="A61" s="7"/>
    </row>
  </sheetData>
  <mergeCells count="11">
    <mergeCell ref="A38:F38"/>
    <mergeCell ref="A37:B37"/>
    <mergeCell ref="A11:F11"/>
    <mergeCell ref="A18:B18"/>
    <mergeCell ref="A19:F19"/>
    <mergeCell ref="A6:F6"/>
    <mergeCell ref="C9:C10"/>
    <mergeCell ref="A9:A10"/>
    <mergeCell ref="B9:B10"/>
    <mergeCell ref="D9:E9"/>
    <mergeCell ref="F9:F10"/>
  </mergeCells>
  <phoneticPr fontId="0" type="noConversion"/>
  <pageMargins left="0.43" right="0.23" top="0.6" bottom="0.26" header="0.35433070866141736" footer="0.23622047244094491"/>
  <pageSetup paperSize="9" scale="5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</vt:lpstr>
      <vt:lpstr>'Додаток '!Область_печати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2016-11-15T12:56:02Z</cp:lastPrinted>
  <dcterms:created xsi:type="dcterms:W3CDTF">2002-05-21T14:37:34Z</dcterms:created>
  <dcterms:modified xsi:type="dcterms:W3CDTF">2016-11-16T14:10:53Z</dcterms:modified>
</cp:coreProperties>
</file>